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审批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A5A9D459847549F3AEE8F3CD11FDA22E" descr="18"/>
        <xdr:cNvPicPr/>
      </xdr:nvPicPr>
      <xdr:blipFill>
        <a:blip r:embed="rId1"/>
        <a:stretch>
          <a:fillRect/>
        </a:stretch>
      </xdr:blipFill>
      <xdr:spPr>
        <a:xfrm>
          <a:off x="0" y="0"/>
          <a:ext cx="2310765" cy="2684780"/>
        </a:xfrm>
        <a:prstGeom prst="rect">
          <a:avLst/>
        </a:prstGeom>
      </xdr:spPr>
    </xdr:pic>
  </etc:cellImage>
  <etc:cellImage>
    <xdr:pic>
      <xdr:nvPicPr>
        <xdr:cNvPr id="2" name="ID_986228E4E5B94993BCF5B3C5F1A7E2C0" descr="17"/>
        <xdr:cNvPicPr/>
      </xdr:nvPicPr>
      <xdr:blipFill>
        <a:blip r:embed="rId2"/>
        <a:stretch>
          <a:fillRect/>
        </a:stretch>
      </xdr:blipFill>
      <xdr:spPr>
        <a:xfrm>
          <a:off x="0" y="0"/>
          <a:ext cx="1939290" cy="1465580"/>
        </a:xfrm>
        <a:prstGeom prst="rect">
          <a:avLst/>
        </a:prstGeom>
      </xdr:spPr>
    </xdr:pic>
  </etc:cellImage>
  <etc:cellImage>
    <xdr:pic>
      <xdr:nvPicPr>
        <xdr:cNvPr id="6" name="ID_6EAF84FFEE42439E9137CE2864793D00" descr="21"/>
        <xdr:cNvPicPr/>
      </xdr:nvPicPr>
      <xdr:blipFill>
        <a:blip r:embed="rId3"/>
        <a:stretch>
          <a:fillRect/>
        </a:stretch>
      </xdr:blipFill>
      <xdr:spPr>
        <a:xfrm>
          <a:off x="0" y="0"/>
          <a:ext cx="4949825" cy="6600190"/>
        </a:xfrm>
        <a:prstGeom prst="rect">
          <a:avLst/>
        </a:prstGeom>
      </xdr:spPr>
    </xdr:pic>
  </etc:cellImage>
  <etc:cellImage>
    <xdr:pic>
      <xdr:nvPicPr>
        <xdr:cNvPr id="5" name="ID_69B92B7A0ECE47D8AF8B077475A7BC40" descr="20"/>
        <xdr:cNvPicPr/>
      </xdr:nvPicPr>
      <xdr:blipFill>
        <a:blip r:embed="rId4"/>
        <a:stretch>
          <a:fillRect/>
        </a:stretch>
      </xdr:blipFill>
      <xdr:spPr>
        <a:xfrm>
          <a:off x="0" y="0"/>
          <a:ext cx="2302510" cy="1482090"/>
        </a:xfrm>
        <a:prstGeom prst="rect">
          <a:avLst/>
        </a:prstGeom>
      </xdr:spPr>
    </xdr:pic>
  </etc:cellImage>
  <etc:cellImage>
    <xdr:pic>
      <xdr:nvPicPr>
        <xdr:cNvPr id="4" name="ID_2644780C2D3A4BD9AB25970C1442E850" descr="19"/>
        <xdr:cNvPicPr/>
      </xdr:nvPicPr>
      <xdr:blipFill>
        <a:blip r:embed="rId5"/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</etc:cellImage>
  <etc:cellImage>
    <xdr:pic>
      <xdr:nvPicPr>
        <xdr:cNvPr id="9" name="ID_5BA449981F58437D807A4A2502AEE033" descr="22-23"/>
        <xdr:cNvPicPr/>
      </xdr:nvPicPr>
      <xdr:blipFill>
        <a:blip r:embed="rId6"/>
        <a:stretch>
          <a:fillRect/>
        </a:stretch>
      </xdr:blipFill>
      <xdr:spPr>
        <a:xfrm>
          <a:off x="0" y="0"/>
          <a:ext cx="1005840" cy="2487930"/>
        </a:xfrm>
        <a:prstGeom prst="rect">
          <a:avLst/>
        </a:prstGeom>
      </xdr:spPr>
    </xdr:pic>
  </etc:cellImage>
  <etc:cellImage>
    <xdr:pic>
      <xdr:nvPicPr>
        <xdr:cNvPr id="8" name="ID_6531BE9B699D40DDA8BDFAA426BA937F" descr="22-23"/>
        <xdr:cNvPicPr/>
      </xdr:nvPicPr>
      <xdr:blipFill>
        <a:blip r:embed="rId6"/>
        <a:stretch>
          <a:fillRect/>
        </a:stretch>
      </xdr:blipFill>
      <xdr:spPr>
        <a:xfrm>
          <a:off x="0" y="0"/>
          <a:ext cx="1005840" cy="2487930"/>
        </a:xfrm>
        <a:prstGeom prst="rect">
          <a:avLst/>
        </a:prstGeom>
      </xdr:spPr>
    </xdr:pic>
  </etc:cellImage>
  <etc:cellImage>
    <xdr:pic>
      <xdr:nvPicPr>
        <xdr:cNvPr id="7" name="ID_4989214C93894627A678D9E9F04B99A3" descr="玻璃试剂瓶"/>
        <xdr:cNvPicPr>
          <a:picLocks noChangeAspect="1"/>
        </xdr:cNvPicPr>
      </xdr:nvPicPr>
      <xdr:blipFill>
        <a:blip r:embed="rId7"/>
        <a:srcRect l="32723" t="23479" r="31122" b="40923"/>
        <a:stretch>
          <a:fillRect/>
        </a:stretch>
      </xdr:blipFill>
      <xdr:spPr>
        <a:xfrm>
          <a:off x="10656570" y="5934710"/>
          <a:ext cx="2173605" cy="3594100"/>
        </a:xfrm>
        <a:prstGeom prst="rect">
          <a:avLst/>
        </a:prstGeom>
      </xdr:spPr>
    </xdr:pic>
  </etc:cellImage>
  <etc:cellImage>
    <xdr:pic>
      <xdr:nvPicPr>
        <xdr:cNvPr id="10" name="ID_1BE16DB585694EE2AE2E3648E30F44B1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33" t="22938" r="8488" b="39936"/>
        <a:stretch>
          <a:fillRect/>
        </a:stretch>
      </xdr:blipFill>
      <xdr:spPr>
        <a:xfrm>
          <a:off x="10598150" y="2044700"/>
          <a:ext cx="1907540" cy="1470025"/>
        </a:xfrm>
        <a:prstGeom prst="rect">
          <a:avLst/>
        </a:prstGeom>
      </xdr:spPr>
    </xdr:pic>
  </etc:cellImage>
  <etc:cellImage>
    <xdr:pic>
      <xdr:nvPicPr>
        <xdr:cNvPr id="12" name="ID_33EC8C80879A4ACF925BECF5FC1E3EDC" descr="塑料试剂瓶"/>
        <xdr:cNvPicPr>
          <a:picLocks noChangeAspect="1"/>
        </xdr:cNvPicPr>
      </xdr:nvPicPr>
      <xdr:blipFill>
        <a:blip r:embed="rId9"/>
        <a:srcRect l="10469" t="14153" r="19477" b="37384"/>
        <a:stretch>
          <a:fillRect/>
        </a:stretch>
      </xdr:blipFill>
      <xdr:spPr>
        <a:xfrm>
          <a:off x="10419080" y="6000115"/>
          <a:ext cx="4206875" cy="4895215"/>
        </a:xfrm>
        <a:prstGeom prst="rect">
          <a:avLst/>
        </a:prstGeom>
      </xdr:spPr>
    </xdr:pic>
  </etc:cellImage>
  <etc:cellImage>
    <xdr:pic>
      <xdr:nvPicPr>
        <xdr:cNvPr id="13" name="ID_3ED7600458644CB08EFF2E8A2931737B" descr="20水桶"/>
        <xdr:cNvPicPr>
          <a:picLocks noChangeAspect="1"/>
        </xdr:cNvPicPr>
      </xdr:nvPicPr>
      <xdr:blipFill>
        <a:blip r:embed="rId10"/>
        <a:srcRect l="10264" t="14544" r="11886" b="37018"/>
        <a:stretch>
          <a:fillRect/>
        </a:stretch>
      </xdr:blipFill>
      <xdr:spPr>
        <a:xfrm>
          <a:off x="10766425" y="5189220"/>
          <a:ext cx="4667885" cy="4931410"/>
        </a:xfrm>
        <a:prstGeom prst="rect">
          <a:avLst/>
        </a:prstGeom>
      </xdr:spPr>
    </xdr:pic>
  </etc:cellImage>
  <etc:cellImage>
    <xdr:pic>
      <xdr:nvPicPr>
        <xdr:cNvPr id="14" name="ID_C2129507257F481DBDEA7A4510189498" descr="抽滤装置"/>
        <xdr:cNvPicPr>
          <a:picLocks noChangeAspect="1"/>
        </xdr:cNvPicPr>
      </xdr:nvPicPr>
      <xdr:blipFill>
        <a:blip r:embed="rId11"/>
        <a:srcRect l="12286" t="17708" r="10926" b="36538"/>
        <a:stretch>
          <a:fillRect/>
        </a:stretch>
      </xdr:blipFill>
      <xdr:spPr>
        <a:xfrm>
          <a:off x="11106785" y="5153025"/>
          <a:ext cx="4602480" cy="4658995"/>
        </a:xfrm>
        <a:prstGeom prst="rect">
          <a:avLst/>
        </a:prstGeom>
      </xdr:spPr>
    </xdr:pic>
  </etc:cellImage>
  <etc:cellImage>
    <xdr:pic>
      <xdr:nvPicPr>
        <xdr:cNvPr id="15" name="ID_21BAF27897F042569C78E484D004EA02" descr="循环水泵"/>
        <xdr:cNvPicPr>
          <a:picLocks noChangeAspect="1"/>
        </xdr:cNvPicPr>
      </xdr:nvPicPr>
      <xdr:blipFill>
        <a:blip r:embed="rId12"/>
        <a:srcRect l="10956" t="26326" r="9654" b="38068"/>
        <a:stretch>
          <a:fillRect/>
        </a:stretch>
      </xdr:blipFill>
      <xdr:spPr>
        <a:xfrm>
          <a:off x="9963150" y="3485515"/>
          <a:ext cx="4762500" cy="3627120"/>
        </a:xfrm>
        <a:prstGeom prst="rect">
          <a:avLst/>
        </a:prstGeom>
      </xdr:spPr>
    </xdr:pic>
  </etc:cellImage>
  <etc:cellImage>
    <xdr:pic>
      <xdr:nvPicPr>
        <xdr:cNvPr id="16" name="ID_E67DCEAC02A14CAD8E0EE41221F8483A" descr="10水桶"/>
        <xdr:cNvPicPr>
          <a:picLocks noChangeAspect="1"/>
        </xdr:cNvPicPr>
      </xdr:nvPicPr>
      <xdr:blipFill>
        <a:blip r:embed="rId13"/>
        <a:srcRect l="20189" t="17135" r="20358" b="39478"/>
        <a:stretch>
          <a:fillRect/>
        </a:stretch>
      </xdr:blipFill>
      <xdr:spPr>
        <a:xfrm>
          <a:off x="10506075" y="4613910"/>
          <a:ext cx="3562350" cy="4446905"/>
        </a:xfrm>
        <a:prstGeom prst="rect">
          <a:avLst/>
        </a:prstGeom>
      </xdr:spPr>
    </xdr:pic>
  </etc:cellImage>
  <etc:cellImage>
    <xdr:pic>
      <xdr:nvPicPr>
        <xdr:cNvPr id="17" name="ID_2750A81B36474E1A9ACD49AE28FED1DB" descr="滤纸收纳盒"/>
        <xdr:cNvPicPr>
          <a:picLocks noChangeAspect="1"/>
        </xdr:cNvPicPr>
      </xdr:nvPicPr>
      <xdr:blipFill>
        <a:blip r:embed="rId14"/>
        <a:srcRect l="33246" t="26797" r="12744" b="49810"/>
        <a:stretch>
          <a:fillRect/>
        </a:stretch>
      </xdr:blipFill>
      <xdr:spPr>
        <a:xfrm>
          <a:off x="11083925" y="8788400"/>
          <a:ext cx="3234690" cy="2364105"/>
        </a:xfrm>
        <a:prstGeom prst="rect">
          <a:avLst/>
        </a:prstGeom>
      </xdr:spPr>
    </xdr:pic>
  </etc:cellImage>
  <etc:cellImage>
    <xdr:pic>
      <xdr:nvPicPr>
        <xdr:cNvPr id="18" name="ID_12DB2F6F198F4FBBBC28287DD7710D03" descr="台秤"/>
        <xdr:cNvPicPr>
          <a:picLocks noChangeAspect="1"/>
        </xdr:cNvPicPr>
      </xdr:nvPicPr>
      <xdr:blipFill>
        <a:blip r:embed="rId15"/>
        <a:srcRect l="11123" t="19320" r="9723" b="45773"/>
        <a:stretch>
          <a:fillRect/>
        </a:stretch>
      </xdr:blipFill>
      <xdr:spPr>
        <a:xfrm>
          <a:off x="11398250" y="9811385"/>
          <a:ext cx="4751705" cy="3507105"/>
        </a:xfrm>
        <a:prstGeom prst="rect">
          <a:avLst/>
        </a:prstGeom>
      </xdr:spPr>
    </xdr:pic>
  </etc:cellImage>
  <etc:cellImage>
    <xdr:pic>
      <xdr:nvPicPr>
        <xdr:cNvPr id="19" name="ID_E21F00CE86E94794B53096065D4AE1CE" descr="喷壶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0989310" y="10832465"/>
          <a:ext cx="7654925" cy="7713980"/>
        </a:xfrm>
        <a:prstGeom prst="rect">
          <a:avLst/>
        </a:prstGeom>
      </xdr:spPr>
    </xdr:pic>
  </etc:cellImage>
  <etc:cellImage>
    <xdr:pic>
      <xdr:nvPicPr>
        <xdr:cNvPr id="20" name="ID_02B1BC960C5E4D8787A9F1DB66A5689D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0545445" y="9157970"/>
          <a:ext cx="1647825" cy="14859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1" name="ID_368562F42BB54A73B7FCDC73759AB1D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0581640" y="10742930"/>
          <a:ext cx="1704975" cy="16383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2" name="ID_3DB9C2068BB64FA5BBA8A7DAE6E7BA0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0353675" y="11606530"/>
          <a:ext cx="1752600" cy="32956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3" name="ID_FCBDE6FD2C92438A9745D03E0003CAF7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0953750" y="11543030"/>
          <a:ext cx="10058400" cy="43243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9" name="ID_A47755FB3284498EB990EC38D47F6DF5" descr="1782184490807"/>
        <xdr:cNvPicPr>
          <a:picLocks noChangeAspect="1"/>
        </xdr:cNvPicPr>
      </xdr:nvPicPr>
      <xdr:blipFill>
        <a:blip r:embed="rId21"/>
        <a:srcRect t="12369" r="7666" b="3715"/>
        <a:stretch>
          <a:fillRect/>
        </a:stretch>
      </xdr:blipFill>
      <xdr:spPr>
        <a:xfrm>
          <a:off x="6896100" y="7334250"/>
          <a:ext cx="297180" cy="360045"/>
        </a:xfrm>
        <a:prstGeom prst="rect">
          <a:avLst/>
        </a:prstGeom>
      </xdr:spPr>
    </xdr:pic>
  </etc:cellImage>
  <etc:cellImage>
    <xdr:pic>
      <xdr:nvPicPr>
        <xdr:cNvPr id="30" name="ID_55B1149553684A07947AC06D2E3CD357" descr="177681661203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6896100" y="4889500"/>
          <a:ext cx="332740" cy="363220"/>
        </a:xfrm>
        <a:prstGeom prst="rect">
          <a:avLst/>
        </a:prstGeom>
      </xdr:spPr>
    </xdr:pic>
  </etc:cellImage>
  <etc:cellImage>
    <xdr:pic>
      <xdr:nvPicPr>
        <xdr:cNvPr id="31" name="ID_8E8B0AFB1DFE4B16BE314F2678A9C91C" descr="1781580883616"/>
        <xdr:cNvPicPr>
          <a:picLocks noChangeAspect="1"/>
        </xdr:cNvPicPr>
      </xdr:nvPicPr>
      <xdr:blipFill>
        <a:blip r:embed="rId23"/>
        <a:srcRect r="2712" b="50935"/>
        <a:stretch>
          <a:fillRect/>
        </a:stretch>
      </xdr:blipFill>
      <xdr:spPr>
        <a:xfrm>
          <a:off x="6896100" y="3479800"/>
          <a:ext cx="487045" cy="360045"/>
        </a:xfrm>
        <a:prstGeom prst="rect">
          <a:avLst/>
        </a:prstGeom>
      </xdr:spPr>
    </xdr:pic>
  </etc:cellImage>
  <etc:cellImage>
    <xdr:pic>
      <xdr:nvPicPr>
        <xdr:cNvPr id="32" name="ID_458F54DF555B4A30BE054C6434B16EF3" descr="1775206614630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6962775" y="12277725"/>
          <a:ext cx="325120" cy="360045"/>
        </a:xfrm>
        <a:prstGeom prst="rect">
          <a:avLst/>
        </a:prstGeom>
      </xdr:spPr>
    </xdr:pic>
  </etc:cellImage>
  <etc:cellImage>
    <xdr:pic>
      <xdr:nvPicPr>
        <xdr:cNvPr id="33" name="ID_3D104010A0B64DCD97D5AFDFAA1EEFFA" descr="177520661462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6962775" y="11906250"/>
          <a:ext cx="305435" cy="360045"/>
        </a:xfrm>
        <a:prstGeom prst="rect">
          <a:avLst/>
        </a:prstGeom>
      </xdr:spPr>
    </xdr:pic>
  </etc:cellImage>
  <etc:cellImage>
    <xdr:pic>
      <xdr:nvPicPr>
        <xdr:cNvPr id="34" name="ID_EDF29033A290442599CD0C87C923B9F1" descr="1782184490803"/>
        <xdr:cNvPicPr>
          <a:picLocks noChangeAspect="1"/>
        </xdr:cNvPicPr>
      </xdr:nvPicPr>
      <xdr:blipFill>
        <a:blip r:embed="rId26"/>
        <a:srcRect l="3342" t="17998" r="15681" b="7106"/>
        <a:stretch>
          <a:fillRect/>
        </a:stretch>
      </xdr:blipFill>
      <xdr:spPr>
        <a:xfrm>
          <a:off x="6915150" y="7715250"/>
          <a:ext cx="311785" cy="36004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<sst xmlns="http://schemas.openxmlformats.org/spreadsheetml/2006/main" count="875" uniqueCount="553">
  <si>
    <r>
      <rPr>
        <b/>
        <sz val="12"/>
        <color rgb="FF000000"/>
        <rFont val="宋体"/>
        <charset val="134"/>
      </rPr>
      <t>湖北师范大学化学化工学院</t>
    </r>
    <r>
      <rPr>
        <b/>
        <sz val="12"/>
        <rFont val="Times New Roman"/>
        <charset val="134"/>
      </rPr>
      <t>2026</t>
    </r>
    <r>
      <rPr>
        <b/>
        <sz val="12"/>
        <color rgb="FF000000"/>
        <rFont val="宋体"/>
        <charset val="134"/>
      </rPr>
      <t>年秋季学期实验试剂耗材采购项目采购清单</t>
    </r>
  </si>
  <si>
    <t>序号</t>
  </si>
  <si>
    <t>货物名称</t>
  </si>
  <si>
    <t>规格型号</t>
  </si>
  <si>
    <t>单位</t>
  </si>
  <si>
    <t>数量</t>
  </si>
  <si>
    <t>单价最高限价（元）</t>
  </si>
  <si>
    <t>满足参数的参考品牌</t>
  </si>
  <si>
    <t>备注</t>
  </si>
  <si>
    <r>
      <rPr>
        <sz val="10"/>
        <color rgb="FF000000"/>
        <rFont val="宋体"/>
        <charset val="134"/>
      </rPr>
      <t>十二水合硫酸铁铵</t>
    </r>
    <r>
      <rPr>
        <sz val="10"/>
        <color rgb="FF000000"/>
        <rFont val="Times New Roman"/>
        <charset val="134"/>
      </rPr>
      <t>(III)</t>
    </r>
  </si>
  <si>
    <r>
      <rPr>
        <sz val="10"/>
        <rFont val="Times New Roman"/>
        <charset val="134"/>
      </rPr>
      <t>CAS</t>
    </r>
    <r>
      <rPr>
        <sz val="10"/>
        <rFont val="宋体"/>
        <charset val="134"/>
      </rPr>
      <t>号：</t>
    </r>
    <r>
      <rPr>
        <sz val="10"/>
        <rFont val="Times New Roman"/>
        <charset val="134"/>
      </rPr>
      <t>7783-83-7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AR,500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瓶</t>
    </r>
  </si>
  <si>
    <r>
      <rPr>
        <sz val="10"/>
        <color rgb="FF000000"/>
        <rFont val="宋体"/>
        <charset val="134"/>
      </rPr>
      <t>瓶</t>
    </r>
  </si>
  <si>
    <r>
      <rPr>
        <sz val="10"/>
        <color indexed="8"/>
        <rFont val="宋体"/>
        <charset val="134"/>
      </rPr>
      <t>国药、麦克林、阿拉丁</t>
    </r>
  </si>
  <si>
    <r>
      <rPr>
        <sz val="10"/>
        <color rgb="FF000000"/>
        <rFont val="宋体"/>
        <charset val="134"/>
      </rPr>
      <t>环己烷</t>
    </r>
  </si>
  <si>
    <r>
      <rPr>
        <sz val="10"/>
        <color rgb="FF000000"/>
        <rFont val="Times New Roman"/>
        <charset val="134"/>
      </rPr>
      <t>CAS</t>
    </r>
    <r>
      <rPr>
        <sz val="10"/>
        <color rgb="FF000000"/>
        <rFont val="宋体"/>
        <charset val="134"/>
      </rPr>
      <t>号：</t>
    </r>
    <r>
      <rPr>
        <sz val="10"/>
        <color rgb="FF000000"/>
        <rFont val="Times New Roman"/>
        <charset val="134"/>
      </rPr>
      <t>110-82-7AR,500ml/</t>
    </r>
    <r>
      <rPr>
        <sz val="10"/>
        <color rgb="FF000000"/>
        <rFont val="宋体"/>
        <charset val="134"/>
      </rPr>
      <t>瓶</t>
    </r>
  </si>
  <si>
    <r>
      <rPr>
        <sz val="10"/>
        <color rgb="FF000000"/>
        <rFont val="宋体"/>
        <charset val="134"/>
      </rPr>
      <t>异丙醇</t>
    </r>
  </si>
  <si>
    <r>
      <rPr>
        <sz val="10"/>
        <color rgb="FF000000"/>
        <rFont val="Times New Roman"/>
        <charset val="134"/>
      </rPr>
      <t>CAS</t>
    </r>
    <r>
      <rPr>
        <sz val="10"/>
        <color rgb="FF000000"/>
        <rFont val="宋体"/>
        <charset val="134"/>
      </rPr>
      <t>号</t>
    </r>
    <r>
      <rPr>
        <sz val="10"/>
        <color rgb="FF000000"/>
        <rFont val="Times New Roman"/>
        <charset val="134"/>
      </rPr>
      <t>67-63-0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AR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500mL/</t>
    </r>
    <r>
      <rPr>
        <sz val="10"/>
        <color rgb="FF000000"/>
        <rFont val="宋体"/>
        <charset val="134"/>
      </rPr>
      <t>瓶</t>
    </r>
  </si>
  <si>
    <r>
      <rPr>
        <sz val="10"/>
        <color rgb="FF000000"/>
        <rFont val="宋体"/>
        <charset val="134"/>
      </rPr>
      <t>四氯化碳标准溶液</t>
    </r>
  </si>
  <si>
    <r>
      <rPr>
        <sz val="10"/>
        <color rgb="FF000000"/>
        <rFont val="Times New Roman"/>
        <charset val="134"/>
      </rPr>
      <t>CAS</t>
    </r>
    <r>
      <rPr>
        <sz val="10"/>
        <color rgb="FF000000"/>
        <rFont val="宋体"/>
        <charset val="134"/>
      </rPr>
      <t>号：</t>
    </r>
    <r>
      <rPr>
        <sz val="10"/>
        <color rgb="FF000000"/>
        <rFont val="Times New Roman"/>
        <charset val="134"/>
      </rPr>
      <t>56-23-5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AR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500mL/</t>
    </r>
    <r>
      <rPr>
        <sz val="10"/>
        <color rgb="FF000000"/>
        <rFont val="宋体"/>
        <charset val="134"/>
      </rPr>
      <t>瓶</t>
    </r>
  </si>
  <si>
    <t>天津市天力化学试剂</t>
  </si>
  <si>
    <r>
      <rPr>
        <sz val="10"/>
        <color rgb="FF000000"/>
        <rFont val="宋体"/>
        <charset val="134"/>
      </rPr>
      <t>乙酸乙酯</t>
    </r>
  </si>
  <si>
    <r>
      <rPr>
        <sz val="10"/>
        <color rgb="FF000000"/>
        <rFont val="Times New Roman"/>
        <charset val="134"/>
      </rPr>
      <t>CAS</t>
    </r>
    <r>
      <rPr>
        <sz val="10"/>
        <color rgb="FF000000"/>
        <rFont val="宋体"/>
        <charset val="134"/>
      </rPr>
      <t>号</t>
    </r>
    <r>
      <rPr>
        <sz val="10"/>
        <color rgb="FF000000"/>
        <rFont val="Times New Roman"/>
        <charset val="134"/>
      </rPr>
      <t>141-78-6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AR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500mL/</t>
    </r>
    <r>
      <rPr>
        <sz val="10"/>
        <color rgb="FF000000"/>
        <rFont val="宋体"/>
        <charset val="134"/>
      </rPr>
      <t>瓶</t>
    </r>
  </si>
  <si>
    <r>
      <rPr>
        <sz val="10"/>
        <rFont val="宋体"/>
        <charset val="134"/>
      </rPr>
      <t>萘</t>
    </r>
  </si>
  <si>
    <r>
      <rPr>
        <sz val="10"/>
        <color rgb="FF000000"/>
        <rFont val="Times New Roman"/>
        <charset val="134"/>
      </rPr>
      <t>CAS</t>
    </r>
    <r>
      <rPr>
        <sz val="10"/>
        <color rgb="FF000000"/>
        <rFont val="宋体"/>
        <charset val="134"/>
      </rPr>
      <t>号：</t>
    </r>
    <r>
      <rPr>
        <sz val="10"/>
        <color rgb="FF000000"/>
        <rFont val="Times New Roman"/>
        <charset val="134"/>
      </rPr>
      <t>91-20-3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AR,250</t>
    </r>
    <r>
      <rPr>
        <sz val="10"/>
        <color rgb="FF000000"/>
        <rFont val="宋体"/>
        <charset val="134"/>
      </rPr>
      <t>克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瓶</t>
    </r>
  </si>
  <si>
    <r>
      <rPr>
        <sz val="10"/>
        <color rgb="FF000000"/>
        <rFont val="Times New Roman"/>
        <charset val="134"/>
      </rPr>
      <t>213</t>
    </r>
    <r>
      <rPr>
        <sz val="10"/>
        <color rgb="FF000000"/>
        <rFont val="宋体"/>
        <charset val="134"/>
      </rPr>
      <t>型铂电极</t>
    </r>
  </si>
  <si>
    <r>
      <rPr>
        <sz val="10"/>
        <color rgb="FF000000"/>
        <rFont val="宋体"/>
        <charset val="134"/>
      </rPr>
      <t>香蕉接头</t>
    </r>
  </si>
  <si>
    <r>
      <rPr>
        <sz val="10"/>
        <rFont val="宋体"/>
        <charset val="134"/>
      </rPr>
      <t>个</t>
    </r>
  </si>
  <si>
    <r>
      <rPr>
        <sz val="10"/>
        <color rgb="FF000000"/>
        <rFont val="宋体"/>
        <charset val="134"/>
      </rPr>
      <t>南京桑力、雷磁、国产通用等</t>
    </r>
  </si>
  <si>
    <r>
      <rPr>
        <sz val="10"/>
        <color rgb="FF000000"/>
        <rFont val="宋体"/>
        <charset val="134"/>
      </rPr>
      <t>玻璃砂芯漏斗</t>
    </r>
  </si>
  <si>
    <t>1000ml-G3</t>
  </si>
  <si>
    <r>
      <rPr>
        <sz val="10"/>
        <color indexed="8"/>
        <rFont val="宋体"/>
        <charset val="134"/>
      </rPr>
      <t>蜀牛、天玻、长城仪器（长仪）</t>
    </r>
  </si>
  <si>
    <r>
      <rPr>
        <sz val="10"/>
        <rFont val="宋体"/>
        <charset val="134"/>
      </rPr>
      <t>不锈钢镊子</t>
    </r>
  </si>
  <si>
    <r>
      <rPr>
        <sz val="10"/>
        <rFont val="宋体"/>
        <charset val="134"/>
      </rPr>
      <t>尖头</t>
    </r>
    <r>
      <rPr>
        <sz val="10"/>
        <rFont val="Times New Roman"/>
        <charset val="134"/>
      </rPr>
      <t>15cm</t>
    </r>
  </si>
  <si>
    <r>
      <rPr>
        <sz val="10"/>
        <rFont val="宋体"/>
        <charset val="134"/>
      </rPr>
      <t>弘生、晨业、倍加易</t>
    </r>
  </si>
  <si>
    <r>
      <rPr>
        <sz val="10"/>
        <color rgb="FF000000"/>
        <rFont val="宋体"/>
        <charset val="134"/>
      </rPr>
      <t>玻璃烧杯带柄</t>
    </r>
  </si>
  <si>
    <t xml:space="preserve">1L </t>
  </si>
  <si>
    <r>
      <rPr>
        <sz val="10"/>
        <color indexed="8"/>
        <rFont val="宋体"/>
        <charset val="134"/>
      </rPr>
      <t>瑞康原料试剂、蜀牛、湘玻</t>
    </r>
  </si>
  <si>
    <r>
      <rPr>
        <sz val="10"/>
        <color rgb="FF000000"/>
        <rFont val="宋体"/>
        <charset val="134"/>
      </rPr>
      <t>碘伏消毒液</t>
    </r>
  </si>
  <si>
    <t>100ml</t>
  </si>
  <si>
    <r>
      <rPr>
        <sz val="10"/>
        <color indexed="8"/>
        <rFont val="宋体"/>
        <charset val="134"/>
      </rPr>
      <t>利尔康、海氏、安杰</t>
    </r>
  </si>
  <si>
    <r>
      <rPr>
        <sz val="10"/>
        <color rgb="FF000000"/>
        <rFont val="宋体"/>
        <charset val="134"/>
      </rPr>
      <t>盐桥用</t>
    </r>
    <r>
      <rPr>
        <sz val="10"/>
        <color rgb="FF000000"/>
        <rFont val="Times New Roman"/>
        <charset val="134"/>
      </rPr>
      <t>u</t>
    </r>
    <r>
      <rPr>
        <sz val="10"/>
        <color rgb="FF000000"/>
        <rFont val="宋体"/>
        <charset val="134"/>
      </rPr>
      <t>形玻璃管</t>
    </r>
  </si>
  <si>
    <r>
      <rPr>
        <sz val="10"/>
        <color indexed="8"/>
        <rFont val="宋体"/>
        <charset val="134"/>
      </rPr>
      <t>见备注图片，购买前请联系确认</t>
    </r>
  </si>
  <si>
    <r>
      <rPr>
        <sz val="10"/>
        <color rgb="FF000000"/>
        <rFont val="宋体"/>
        <charset val="134"/>
      </rPr>
      <t>个</t>
    </r>
  </si>
  <si>
    <r>
      <rPr>
        <sz val="10"/>
        <color rgb="FF000000"/>
        <rFont val="宋体"/>
        <charset val="134"/>
      </rPr>
      <t>离子迁移数配件</t>
    </r>
  </si>
  <si>
    <r>
      <rPr>
        <sz val="10"/>
        <color rgb="FF000000"/>
        <rFont val="宋体"/>
        <charset val="134"/>
      </rPr>
      <t>铜片电极旋钮，见备注图片</t>
    </r>
  </si>
  <si>
    <r>
      <rPr>
        <sz val="10"/>
        <color rgb="FF000000"/>
        <rFont val="宋体"/>
        <charset val="134"/>
      </rPr>
      <t>离子迁移数用长柄电极</t>
    </r>
  </si>
  <si>
    <r>
      <rPr>
        <sz val="10"/>
        <color rgb="FF000000"/>
        <rFont val="宋体"/>
        <charset val="134"/>
      </rPr>
      <t>长柄电极，纯度提高，见备注图片</t>
    </r>
  </si>
  <si>
    <r>
      <rPr>
        <sz val="10"/>
        <color rgb="FF000000"/>
        <rFont val="宋体"/>
        <charset val="134"/>
      </rPr>
      <t>电池电动势配件</t>
    </r>
  </si>
  <si>
    <r>
      <rPr>
        <sz val="10"/>
        <color rgb="FF000000"/>
        <rFont val="宋体"/>
        <charset val="134"/>
      </rPr>
      <t>装电极的电极板，见备注图片</t>
    </r>
  </si>
  <si>
    <r>
      <rPr>
        <sz val="10"/>
        <color rgb="FF000000"/>
        <rFont val="宋体"/>
        <charset val="134"/>
      </rPr>
      <t>磁化管</t>
    </r>
  </si>
  <si>
    <r>
      <rPr>
        <sz val="10"/>
        <color rgb="FF000000"/>
        <rFont val="宋体"/>
        <charset val="134"/>
      </rPr>
      <t>见备注图片</t>
    </r>
  </si>
  <si>
    <r>
      <rPr>
        <sz val="10"/>
        <color rgb="FF000000"/>
        <rFont val="宋体"/>
        <charset val="134"/>
      </rPr>
      <t>铜片</t>
    </r>
  </si>
  <si>
    <r>
      <rPr>
        <sz val="10"/>
        <color rgb="FF000000"/>
        <rFont val="Times New Roman"/>
        <charset val="134"/>
      </rPr>
      <t>10cm*2cm/</t>
    </r>
    <r>
      <rPr>
        <sz val="10"/>
        <color rgb="FF000000"/>
        <rFont val="宋体"/>
        <charset val="134"/>
      </rPr>
      <t>片（纯度高点、厚度</t>
    </r>
    <r>
      <rPr>
        <sz val="10"/>
        <color rgb="FF000000"/>
        <rFont val="Times New Roman"/>
        <charset val="134"/>
      </rPr>
      <t>1-2 mm</t>
    </r>
    <r>
      <rPr>
        <sz val="10"/>
        <color rgb="FF000000"/>
        <rFont val="宋体"/>
        <charset val="134"/>
      </rPr>
      <t>），见备注图片</t>
    </r>
  </si>
  <si>
    <r>
      <rPr>
        <sz val="10"/>
        <color rgb="FF000000"/>
        <rFont val="宋体"/>
        <charset val="134"/>
      </rPr>
      <t>片</t>
    </r>
  </si>
  <si>
    <r>
      <rPr>
        <sz val="10"/>
        <color rgb="FF000000"/>
        <rFont val="宋体"/>
        <charset val="134"/>
      </rPr>
      <t>锌片</t>
    </r>
  </si>
  <si>
    <r>
      <rPr>
        <sz val="10"/>
        <color rgb="FF000000"/>
        <rFont val="Times New Roman"/>
        <charset val="134"/>
      </rPr>
      <t>10cm*2cm/</t>
    </r>
    <r>
      <rPr>
        <sz val="10"/>
        <color rgb="FF000000"/>
        <rFont val="宋体"/>
        <charset val="134"/>
      </rPr>
      <t>片（纯度高点，厚度</t>
    </r>
    <r>
      <rPr>
        <sz val="10"/>
        <color rgb="FF000000"/>
        <rFont val="Times New Roman"/>
        <charset val="134"/>
      </rPr>
      <t>1-2 mm</t>
    </r>
    <r>
      <rPr>
        <sz val="10"/>
        <color rgb="FF000000"/>
        <rFont val="宋体"/>
        <charset val="134"/>
      </rPr>
      <t>），见备注图片</t>
    </r>
  </si>
  <si>
    <t>氢氧化钠</t>
  </si>
  <si>
    <r>
      <rPr>
        <sz val="10"/>
        <rFont val="Times New Roman"/>
        <charset val="134"/>
      </rPr>
      <t>CAS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1310-73-2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AR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 xml:space="preserve"> 500g/</t>
    </r>
    <r>
      <rPr>
        <sz val="10"/>
        <rFont val="宋体"/>
        <charset val="134"/>
      </rPr>
      <t>瓶</t>
    </r>
  </si>
  <si>
    <t>瓶</t>
  </si>
  <si>
    <t>国药</t>
  </si>
  <si>
    <t>无水乙醇</t>
  </si>
  <si>
    <r>
      <rPr>
        <sz val="10"/>
        <rFont val="Times New Roman"/>
        <charset val="134"/>
      </rPr>
      <t>CAS:64-17-5,        AR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 xml:space="preserve"> 500mL/</t>
    </r>
    <r>
      <rPr>
        <sz val="10"/>
        <rFont val="宋体"/>
        <charset val="134"/>
      </rPr>
      <t>瓶</t>
    </r>
  </si>
  <si>
    <t>柠檬酸</t>
  </si>
  <si>
    <r>
      <rPr>
        <sz val="10"/>
        <rFont val="Times New Roman"/>
        <charset val="134"/>
      </rPr>
      <t>CAS:5949-29-1,    AR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 xml:space="preserve"> 500g/</t>
    </r>
    <r>
      <rPr>
        <sz val="10"/>
        <rFont val="宋体"/>
        <charset val="134"/>
      </rPr>
      <t>瓶</t>
    </r>
  </si>
  <si>
    <t>国药、华盛、致远</t>
  </si>
  <si>
    <t>邻苯二甲酸二丁酯</t>
  </si>
  <si>
    <r>
      <rPr>
        <sz val="10"/>
        <rFont val="Times New Roman"/>
        <charset val="134"/>
      </rPr>
      <t>CAS:84-74-2,      AR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 xml:space="preserve"> 500mL/</t>
    </r>
    <r>
      <rPr>
        <sz val="10"/>
        <rFont val="宋体"/>
        <charset val="134"/>
      </rPr>
      <t>瓶</t>
    </r>
  </si>
  <si>
    <t>国药、希恩思、阿拉丁</t>
  </si>
  <si>
    <t>乙基苯</t>
  </si>
  <si>
    <r>
      <rPr>
        <sz val="10"/>
        <rFont val="Times New Roman"/>
        <charset val="134"/>
      </rPr>
      <t>CAS:100-41-4,      AR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 xml:space="preserve"> 500mL/</t>
    </r>
    <r>
      <rPr>
        <sz val="10"/>
        <rFont val="宋体"/>
        <charset val="134"/>
      </rPr>
      <t>瓶</t>
    </r>
  </si>
  <si>
    <t>月桂酸二乙醇酰胺</t>
  </si>
  <si>
    <r>
      <rPr>
        <sz val="10"/>
        <rFont val="Times New Roman"/>
        <charset val="134"/>
      </rPr>
      <t>CAS:120-40-1,      AR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 xml:space="preserve"> 500g/</t>
    </r>
    <r>
      <rPr>
        <sz val="10"/>
        <rFont val="宋体"/>
        <charset val="134"/>
      </rPr>
      <t>瓶</t>
    </r>
  </si>
  <si>
    <t>优索</t>
  </si>
  <si>
    <t>脂肪醇聚氧乙烯醚硫酸钠</t>
  </si>
  <si>
    <r>
      <rPr>
        <sz val="10"/>
        <rFont val="Times New Roman"/>
        <charset val="134"/>
      </rPr>
      <t>CAS:9004-82-4,     AR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 xml:space="preserve"> 500g/</t>
    </r>
    <r>
      <rPr>
        <sz val="10"/>
        <rFont val="宋体"/>
        <charset val="134"/>
      </rPr>
      <t>瓶</t>
    </r>
  </si>
  <si>
    <t>载玻片</t>
  </si>
  <si>
    <r>
      <rPr>
        <sz val="10"/>
        <rFont val="宋体"/>
        <charset val="134"/>
      </rPr>
      <t>磨砂边</t>
    </r>
    <r>
      <rPr>
        <sz val="10"/>
        <rFont val="Times New Roman"/>
        <charset val="134"/>
      </rPr>
      <t>7101</t>
    </r>
    <r>
      <rPr>
        <sz val="10"/>
        <rFont val="宋体"/>
        <charset val="134"/>
      </rPr>
      <t>全光面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片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</si>
  <si>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盒</t>
  </si>
  <si>
    <t>帆船</t>
  </si>
  <si>
    <t>长滴管</t>
  </si>
  <si>
    <r>
      <rPr>
        <sz val="10"/>
        <rFont val="Times New Roman"/>
        <charset val="134"/>
      </rPr>
      <t>200mm   100/</t>
    </r>
    <r>
      <rPr>
        <sz val="10"/>
        <rFont val="宋体"/>
        <charset val="134"/>
      </rPr>
      <t>盒</t>
    </r>
  </si>
  <si>
    <t>支</t>
  </si>
  <si>
    <t>北玻、环球、汉都</t>
  </si>
  <si>
    <t>玻璃棒</t>
  </si>
  <si>
    <r>
      <rPr>
        <sz val="10"/>
        <color rgb="FF000000"/>
        <rFont val="宋体"/>
        <charset val="134"/>
      </rPr>
      <t>高硼硅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两头烘圆</t>
    </r>
    <r>
      <rPr>
        <sz val="10"/>
        <color rgb="FF000000"/>
        <rFont val="Times New Roman"/>
        <charset val="134"/>
      </rPr>
      <t>)200mm   40</t>
    </r>
    <r>
      <rPr>
        <sz val="10"/>
        <color rgb="FF000000"/>
        <rFont val="宋体"/>
        <charset val="134"/>
      </rPr>
      <t>根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盒</t>
    </r>
  </si>
  <si>
    <t>帆布手套</t>
  </si>
  <si>
    <t>均码</t>
  </si>
  <si>
    <t>双</t>
  </si>
  <si>
    <t>铁人</t>
  </si>
  <si>
    <t>耐酸手套</t>
  </si>
  <si>
    <t xml:space="preserve"> 45cm</t>
  </si>
  <si>
    <r>
      <rPr>
        <sz val="10"/>
        <color rgb="FF000000"/>
        <rFont val="宋体"/>
        <charset val="134"/>
      </rPr>
      <t>中华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安乐</t>
    </r>
  </si>
  <si>
    <t>丁腈手套</t>
  </si>
  <si>
    <r>
      <rPr>
        <sz val="10"/>
        <color rgb="FF000000"/>
        <rFont val="Times New Roman"/>
        <charset val="134"/>
      </rPr>
      <t xml:space="preserve">     </t>
    </r>
    <r>
      <rPr>
        <sz val="10"/>
        <color rgb="FF000000"/>
        <rFont val="宋体"/>
        <charset val="134"/>
      </rPr>
      <t>加厚，</t>
    </r>
    <r>
      <rPr>
        <sz val="10"/>
        <color rgb="FF000000"/>
        <rFont val="Times New Roman"/>
        <charset val="134"/>
      </rPr>
      <t>L</t>
    </r>
    <r>
      <rPr>
        <sz val="10"/>
        <color rgb="FF000000"/>
        <rFont val="宋体"/>
        <charset val="134"/>
      </rPr>
      <t>码</t>
    </r>
  </si>
  <si>
    <t>只</t>
  </si>
  <si>
    <t>恒耐达、福人吉利、利和</t>
  </si>
  <si>
    <t>标签纸</t>
  </si>
  <si>
    <t xml:space="preserve">      40×25mm</t>
  </si>
  <si>
    <t>卷</t>
  </si>
  <si>
    <t>海之鸥</t>
  </si>
  <si>
    <t>医用纱布</t>
  </si>
  <si>
    <t>80×1000cm</t>
  </si>
  <si>
    <t>包</t>
  </si>
  <si>
    <t>惠亚、飘安、同华</t>
  </si>
  <si>
    <t>不锈钢敷料镊子</t>
  </si>
  <si>
    <t>16cm</t>
  </si>
  <si>
    <t>把</t>
  </si>
  <si>
    <t>潮州、新华、东贝</t>
  </si>
  <si>
    <t>不锈钢剪刀</t>
  </si>
  <si>
    <t>中号</t>
  </si>
  <si>
    <t>张小泉、张书勤、王麻子</t>
  </si>
  <si>
    <t>不锈钢罐小型实验室球磨机</t>
  </si>
  <si>
    <r>
      <rPr>
        <sz val="10"/>
        <color rgb="FF000000"/>
        <rFont val="宋体"/>
        <charset val="134"/>
      </rPr>
      <t>初始物料颗粒</t>
    </r>
    <r>
      <rPr>
        <sz val="10"/>
        <color rgb="FF000000"/>
        <rFont val="Times New Roman"/>
        <charset val="134"/>
      </rPr>
      <t>5mm</t>
    </r>
    <r>
      <rPr>
        <sz val="10"/>
        <color rgb="FF000000"/>
        <rFont val="宋体"/>
        <charset val="134"/>
      </rPr>
      <t>以下</t>
    </r>
  </si>
  <si>
    <t>台</t>
  </si>
  <si>
    <r>
      <t>德国精工、蜻蜓</t>
    </r>
    <r>
      <rPr>
        <sz val="10"/>
        <color rgb="FF000000"/>
        <rFont val="Times New Roman"/>
        <charset val="134"/>
      </rPr>
      <t>QTING</t>
    </r>
    <r>
      <rPr>
        <sz val="10"/>
        <color rgb="FF000000"/>
        <rFont val="宋体"/>
        <charset val="134"/>
      </rPr>
      <t>、智磨科技</t>
    </r>
  </si>
  <si>
    <t>薄层层析硅胶板</t>
  </si>
  <si>
    <r>
      <rPr>
        <sz val="10"/>
        <rFont val="Times New Roman"/>
        <charset val="134"/>
      </rPr>
      <t xml:space="preserve"> GF254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2.5×8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 xml:space="preserve"> 320</t>
    </r>
    <r>
      <rPr>
        <sz val="10"/>
        <rFont val="宋体"/>
        <charset val="134"/>
      </rPr>
      <t>片</t>
    </r>
  </si>
  <si>
    <t>克雷斯特</t>
  </si>
  <si>
    <t>乳胶管</t>
  </si>
  <si>
    <r>
      <rPr>
        <sz val="10"/>
        <color rgb="FF000000"/>
        <rFont val="Times New Roman"/>
        <charset val="134"/>
      </rPr>
      <t>6×9   30</t>
    </r>
    <r>
      <rPr>
        <sz val="10"/>
        <color rgb="FF000000"/>
        <rFont val="宋体"/>
        <charset val="134"/>
      </rPr>
      <t>米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包</t>
    </r>
  </si>
  <si>
    <t>房山黎明、夏朽、沪鑫橡塑</t>
  </si>
  <si>
    <t>绝缘胶带</t>
  </si>
  <si>
    <t>正泰、舒氏、九头鸟</t>
  </si>
  <si>
    <t>量筒</t>
  </si>
  <si>
    <r>
      <rPr>
        <sz val="10"/>
        <color rgb="FF000000"/>
        <rFont val="Times New Roman"/>
        <charset val="134"/>
      </rPr>
      <t>10mL</t>
    </r>
    <r>
      <rPr>
        <sz val="10"/>
        <color rgb="FF000000"/>
        <rFont val="宋体"/>
        <charset val="134"/>
      </rPr>
      <t>，玻璃</t>
    </r>
  </si>
  <si>
    <t>个</t>
  </si>
  <si>
    <t>蜀牛、环球、天波</t>
  </si>
  <si>
    <t>集气瓶（含毛玻璃片）</t>
  </si>
  <si>
    <r>
      <rPr>
        <sz val="10"/>
        <color rgb="FF000000"/>
        <rFont val="Times New Roman"/>
        <charset val="134"/>
      </rPr>
      <t>250mL</t>
    </r>
    <r>
      <rPr>
        <sz val="10"/>
        <color rgb="FF000000"/>
        <rFont val="宋体"/>
        <charset val="134"/>
      </rPr>
      <t>，玻璃</t>
    </r>
  </si>
  <si>
    <t>玺玻、垒固、华鸥</t>
  </si>
  <si>
    <r>
      <rPr>
        <sz val="10"/>
        <color rgb="FF000000"/>
        <rFont val="Times New Roman"/>
        <charset val="134"/>
      </rPr>
      <t>500mL</t>
    </r>
    <r>
      <rPr>
        <sz val="10"/>
        <color rgb="FF000000"/>
        <rFont val="宋体"/>
        <charset val="134"/>
      </rPr>
      <t>，玻璃</t>
    </r>
  </si>
  <si>
    <t>烧杯</t>
  </si>
  <si>
    <r>
      <rPr>
        <sz val="10"/>
        <color rgb="FF000000"/>
        <rFont val="Times New Roman"/>
        <charset val="134"/>
      </rPr>
      <t>100mL</t>
    </r>
    <r>
      <rPr>
        <sz val="10"/>
        <color rgb="FF000000"/>
        <rFont val="宋体"/>
        <charset val="134"/>
      </rPr>
      <t>，玻璃</t>
    </r>
  </si>
  <si>
    <t>试管</t>
  </si>
  <si>
    <r>
      <rPr>
        <sz val="10"/>
        <color rgb="FF000000"/>
        <rFont val="Times New Roman"/>
        <charset val="134"/>
      </rPr>
      <t>18*180mm</t>
    </r>
    <r>
      <rPr>
        <sz val="10"/>
        <color rgb="FF000000"/>
        <rFont val="宋体"/>
        <charset val="134"/>
      </rPr>
      <t>，玻璃</t>
    </r>
  </si>
  <si>
    <t>滴瓶</t>
  </si>
  <si>
    <r>
      <rPr>
        <sz val="10"/>
        <color rgb="FF000000"/>
        <rFont val="Times New Roman"/>
        <charset val="134"/>
      </rPr>
      <t>125mL</t>
    </r>
    <r>
      <rPr>
        <sz val="10"/>
        <color rgb="FF000000"/>
        <rFont val="宋体"/>
        <charset val="134"/>
      </rPr>
      <t>，玻璃，透明</t>
    </r>
  </si>
  <si>
    <r>
      <rPr>
        <sz val="10"/>
        <color rgb="FF000000"/>
        <rFont val="Times New Roman"/>
        <charset val="134"/>
      </rPr>
      <t>30cm</t>
    </r>
    <r>
      <rPr>
        <sz val="10"/>
        <color rgb="FF000000"/>
        <rFont val="宋体"/>
        <charset val="134"/>
      </rPr>
      <t>，两头烧圆处理</t>
    </r>
  </si>
  <si>
    <t>环球、北玻、蜀牛</t>
  </si>
  <si>
    <t>铁架台</t>
  </si>
  <si>
    <r>
      <rPr>
        <sz val="10"/>
        <color rgb="FF000000"/>
        <rFont val="宋体"/>
        <charset val="134"/>
      </rPr>
      <t>铸铁款，高</t>
    </r>
    <r>
      <rPr>
        <sz val="10"/>
        <color rgb="FF000000"/>
        <rFont val="Times New Roman"/>
        <charset val="134"/>
      </rPr>
      <t>60cm</t>
    </r>
    <r>
      <rPr>
        <sz val="10"/>
        <color rgb="FF000000"/>
        <rFont val="宋体"/>
        <charset val="134"/>
      </rPr>
      <t>，底座</t>
    </r>
    <r>
      <rPr>
        <sz val="10"/>
        <color rgb="FF000000"/>
        <rFont val="Times New Roman"/>
        <charset val="134"/>
      </rPr>
      <t>20*14cm</t>
    </r>
  </si>
  <si>
    <t>比克曼、垒固、蜀玻</t>
  </si>
  <si>
    <t>陶土网</t>
  </si>
  <si>
    <r>
      <rPr>
        <sz val="10"/>
        <color rgb="FF000000"/>
        <rFont val="宋体"/>
        <charset val="134"/>
      </rPr>
      <t>陶土，包边，</t>
    </r>
    <r>
      <rPr>
        <sz val="10"/>
        <color rgb="FF000000"/>
        <rFont val="Times New Roman"/>
        <charset val="134"/>
      </rPr>
      <t>20*20cm</t>
    </r>
  </si>
  <si>
    <t>蜀牛、垒固、江玻</t>
  </si>
  <si>
    <t>点滴板</t>
  </si>
  <si>
    <r>
      <rPr>
        <sz val="10"/>
        <color rgb="FF000000"/>
        <rFont val="宋体"/>
        <charset val="134"/>
      </rPr>
      <t>白色，陶瓷，</t>
    </r>
    <r>
      <rPr>
        <sz val="10"/>
        <color rgb="FF000000"/>
        <rFont val="Times New Roman"/>
        <charset val="134"/>
      </rPr>
      <t>12</t>
    </r>
    <r>
      <rPr>
        <sz val="10"/>
        <color rgb="FF000000"/>
        <rFont val="宋体"/>
        <charset val="134"/>
      </rPr>
      <t>孔</t>
    </r>
  </si>
  <si>
    <t>唐山、垒固、闽玻</t>
  </si>
  <si>
    <t>一次性塑料滴管</t>
  </si>
  <si>
    <r>
      <rPr>
        <sz val="10"/>
        <color rgb="FF000000"/>
        <rFont val="Times New Roman"/>
        <charset val="134"/>
      </rPr>
      <t>3mL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100</t>
    </r>
    <r>
      <rPr>
        <sz val="10"/>
        <color rgb="FF000000"/>
        <rFont val="宋体"/>
        <charset val="134"/>
      </rPr>
      <t>支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包</t>
    </r>
  </si>
  <si>
    <t>玺玻、垒固、比克曼</t>
  </si>
  <si>
    <t>燃烧匙</t>
  </si>
  <si>
    <t>铜制，长柄，</t>
  </si>
  <si>
    <t>博美、博善、垒固</t>
  </si>
  <si>
    <t>研钵（含棒）</t>
  </si>
  <si>
    <r>
      <rPr>
        <sz val="10"/>
        <color rgb="FF000000"/>
        <rFont val="宋体"/>
        <charset val="134"/>
      </rPr>
      <t>陶瓷，</t>
    </r>
    <r>
      <rPr>
        <sz val="10"/>
        <color rgb="FF000000"/>
        <rFont val="Times New Roman"/>
        <charset val="134"/>
      </rPr>
      <t>100mm</t>
    </r>
  </si>
  <si>
    <t>蜀牛、湘玻、江玻</t>
  </si>
  <si>
    <t>定性滤纸</t>
  </si>
  <si>
    <r>
      <rPr>
        <sz val="10"/>
        <color rgb="FF000000"/>
        <rFont val="宋体"/>
        <charset val="134"/>
      </rPr>
      <t>中速，</t>
    </r>
    <r>
      <rPr>
        <sz val="10"/>
        <color rgb="FF000000"/>
        <rFont val="Times New Roman"/>
        <charset val="134"/>
      </rPr>
      <t>9cm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100</t>
    </r>
    <r>
      <rPr>
        <sz val="10"/>
        <color rgb="FF000000"/>
        <rFont val="宋体"/>
        <charset val="134"/>
      </rPr>
      <t>张/盒</t>
    </r>
  </si>
  <si>
    <t>双圈、三爱思、比克曼</t>
  </si>
  <si>
    <r>
      <rPr>
        <sz val="10"/>
        <color rgb="FF000000"/>
        <rFont val="宋体"/>
        <charset val="134"/>
      </rPr>
      <t>广范</t>
    </r>
    <r>
      <rPr>
        <sz val="10"/>
        <color rgb="FF000000"/>
        <rFont val="Times New Roman"/>
        <charset val="134"/>
      </rPr>
      <t>pH</t>
    </r>
    <r>
      <rPr>
        <sz val="10"/>
        <color rgb="FF000000"/>
        <rFont val="宋体"/>
        <charset val="134"/>
      </rPr>
      <t>试纸</t>
    </r>
  </si>
  <si>
    <r>
      <rPr>
        <sz val="10"/>
        <color rgb="FF000000"/>
        <rFont val="Times New Roman"/>
        <charset val="134"/>
      </rPr>
      <t>pH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>1-14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本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盒</t>
    </r>
  </si>
  <si>
    <t>三爱思、新星、卡贝斯</t>
  </si>
  <si>
    <t>称量纸</t>
  </si>
  <si>
    <r>
      <rPr>
        <sz val="10"/>
        <color rgb="FF000000"/>
        <rFont val="宋体"/>
        <charset val="134"/>
      </rPr>
      <t>加厚，</t>
    </r>
    <r>
      <rPr>
        <sz val="10"/>
        <color rgb="FF000000"/>
        <rFont val="Times New Roman"/>
        <charset val="134"/>
      </rPr>
      <t>100*100mm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500</t>
    </r>
    <r>
      <rPr>
        <sz val="10"/>
        <color rgb="FF000000"/>
        <rFont val="宋体"/>
        <charset val="134"/>
      </rPr>
      <t>张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包</t>
    </r>
  </si>
  <si>
    <t>比克曼生物、垒固、奥克新概念</t>
  </si>
  <si>
    <t>一次性丁腈防护手套</t>
  </si>
  <si>
    <r>
      <rPr>
        <sz val="10"/>
        <rFont val="宋体"/>
        <charset val="134"/>
      </rPr>
      <t>加厚型，蓝色，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盒，L码</t>
    </r>
  </si>
  <si>
    <t>比克曼生物、英科医疗、麦迪康</t>
  </si>
  <si>
    <t>酒精灯棉灯芯</t>
  </si>
  <si>
    <r>
      <rPr>
        <sz val="10"/>
        <color rgb="FF000000"/>
        <rFont val="宋体"/>
        <charset val="134"/>
      </rPr>
      <t>直径8</t>
    </r>
    <r>
      <rPr>
        <sz val="10"/>
        <color rgb="FF000000"/>
        <rFont val="Times New Roman"/>
        <charset val="134"/>
      </rPr>
      <t>mm</t>
    </r>
    <r>
      <rPr>
        <sz val="10"/>
        <color rgb="FF000000"/>
        <rFont val="宋体"/>
        <charset val="134"/>
      </rPr>
      <t>，长15</t>
    </r>
    <r>
      <rPr>
        <sz val="10"/>
        <color rgb="FF000000"/>
        <rFont val="Times New Roman"/>
        <charset val="134"/>
      </rPr>
      <t>cm</t>
    </r>
    <r>
      <rPr>
        <sz val="10"/>
        <color rgb="FF000000"/>
        <rFont val="宋体"/>
        <charset val="134"/>
      </rPr>
      <t>，纯棉，50根/包</t>
    </r>
  </si>
  <si>
    <t>谦理、江玻、</t>
  </si>
  <si>
    <t>一次性细弯曲吸管</t>
  </si>
  <si>
    <r>
      <rPr>
        <sz val="10"/>
        <color rgb="FF000000"/>
        <rFont val="宋体"/>
        <charset val="134"/>
      </rPr>
      <t>长度</t>
    </r>
    <r>
      <rPr>
        <sz val="10"/>
        <color rgb="FF000000"/>
        <rFont val="Times New Roman"/>
        <charset val="134"/>
      </rPr>
      <t>210mm</t>
    </r>
    <r>
      <rPr>
        <sz val="10"/>
        <color rgb="FF000000"/>
        <rFont val="宋体"/>
        <charset val="134"/>
      </rPr>
      <t>，口径</t>
    </r>
    <r>
      <rPr>
        <sz val="10"/>
        <color rgb="FF000000"/>
        <rFont val="Times New Roman"/>
        <charset val="134"/>
      </rPr>
      <t>5mm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300</t>
    </r>
    <r>
      <rPr>
        <sz val="10"/>
        <color rgb="FF000000"/>
        <rFont val="宋体"/>
        <charset val="134"/>
      </rPr>
      <t>只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盒，独立包装</t>
    </r>
  </si>
  <si>
    <t>双枪</t>
  </si>
  <si>
    <t>手动塑料油抽</t>
  </si>
  <si>
    <r>
      <rPr>
        <sz val="10"/>
        <color rgb="FF000000"/>
        <rFont val="Times New Roman"/>
        <charset val="134"/>
      </rPr>
      <t>TP-056</t>
    </r>
    <r>
      <rPr>
        <sz val="10"/>
        <color rgb="FF000000"/>
        <rFont val="宋体"/>
        <charset val="134"/>
      </rPr>
      <t>,小号，白色，耐强酸强碱</t>
    </r>
  </si>
  <si>
    <r>
      <rPr>
        <sz val="10"/>
        <color theme="1"/>
        <rFont val="宋体"/>
        <charset val="134"/>
      </rPr>
      <t>个</t>
    </r>
  </si>
  <si>
    <r>
      <rPr>
        <sz val="10"/>
        <color rgb="FF000000"/>
        <rFont val="宋体"/>
        <charset val="134"/>
      </rPr>
      <t>东洋</t>
    </r>
    <r>
      <rPr>
        <sz val="10"/>
        <color rgb="FF000000"/>
        <rFont val="Times New Roman"/>
        <charset val="134"/>
      </rPr>
      <t>TOYO</t>
    </r>
    <r>
      <rPr>
        <sz val="10"/>
        <color rgb="FF000000"/>
        <rFont val="宋体"/>
        <charset val="134"/>
      </rPr>
      <t>、三宅</t>
    </r>
  </si>
  <si>
    <t>抽滤套装</t>
  </si>
  <si>
    <r>
      <rPr>
        <sz val="10"/>
        <color rgb="FF000000"/>
        <rFont val="宋体"/>
        <charset val="134"/>
      </rPr>
      <t>上嘴抽滤瓶</t>
    </r>
    <r>
      <rPr>
        <sz val="10"/>
        <color rgb="FF000000"/>
        <rFont val="Times New Roman"/>
        <charset val="134"/>
      </rPr>
      <t>250mL+</t>
    </r>
    <r>
      <rPr>
        <sz val="10"/>
        <color rgb="FF000000"/>
        <rFont val="宋体"/>
        <charset val="134"/>
      </rPr>
      <t>布氏漏斗</t>
    </r>
    <r>
      <rPr>
        <sz val="10"/>
        <color rgb="FF000000"/>
        <rFont val="Times New Roman"/>
        <charset val="134"/>
      </rPr>
      <t>80mm+</t>
    </r>
    <r>
      <rPr>
        <sz val="10"/>
        <color rgb="FF000000"/>
        <rFont val="宋体"/>
        <charset val="134"/>
      </rPr>
      <t>橡胶塞</t>
    </r>
    <r>
      <rPr>
        <sz val="10"/>
        <color rgb="FF000000"/>
        <rFont val="Times New Roman"/>
        <charset val="134"/>
      </rPr>
      <t>+</t>
    </r>
    <r>
      <rPr>
        <sz val="10"/>
        <color rgb="FF000000"/>
        <rFont val="宋体"/>
        <charset val="134"/>
      </rPr>
      <t>橡胶管</t>
    </r>
  </si>
  <si>
    <t>套</t>
  </si>
  <si>
    <t>蜀牛、环球、华鸥</t>
  </si>
  <si>
    <t>氧气复燃实验用木条</t>
  </si>
  <si>
    <r>
      <rPr>
        <sz val="10"/>
        <rFont val="宋体"/>
        <charset val="134"/>
      </rPr>
      <t>初中化学实验用细木条，</t>
    </r>
    <r>
      <rPr>
        <sz val="10"/>
        <rFont val="Times New Roman"/>
        <charset val="134"/>
      </rPr>
      <t>20cm</t>
    </r>
    <r>
      <rPr>
        <sz val="10"/>
        <rFont val="宋体"/>
        <charset val="134"/>
      </rPr>
      <t>长</t>
    </r>
  </si>
  <si>
    <t>根</t>
  </si>
  <si>
    <t>谦理、博善、童状元</t>
  </si>
  <si>
    <t>锌片</t>
  </si>
  <si>
    <r>
      <rPr>
        <sz val="10"/>
        <color rgb="FF000000"/>
        <rFont val="Times New Roman"/>
        <charset val="134"/>
      </rPr>
      <t>5*2cm</t>
    </r>
    <r>
      <rPr>
        <sz val="10"/>
        <color rgb="FF000000"/>
        <rFont val="宋体"/>
        <charset val="134"/>
      </rPr>
      <t>，厚约</t>
    </r>
    <r>
      <rPr>
        <sz val="10"/>
        <color rgb="FF000000"/>
        <rFont val="Times New Roman"/>
        <charset val="134"/>
      </rPr>
      <t>0.3mm</t>
    </r>
    <r>
      <rPr>
        <sz val="10"/>
        <color rgb="FF000000"/>
        <rFont val="宋体"/>
        <charset val="134"/>
      </rPr>
      <t>，用于水果电池、电极材料、原电池实验</t>
    </r>
  </si>
  <si>
    <t>片</t>
  </si>
  <si>
    <t>铜片</t>
  </si>
  <si>
    <t>鳄鱼夹导线</t>
  </si>
  <si>
    <r>
      <rPr>
        <sz val="10"/>
        <color rgb="FF000000"/>
        <rFont val="宋体"/>
        <charset val="134"/>
      </rPr>
      <t>双头铁夹，</t>
    </r>
    <r>
      <rPr>
        <sz val="10"/>
        <color rgb="FF000000"/>
        <rFont val="Times New Roman"/>
        <charset val="134"/>
      </rPr>
      <t>30cm</t>
    </r>
    <r>
      <rPr>
        <sz val="10"/>
        <color rgb="FF000000"/>
        <rFont val="宋体"/>
        <charset val="134"/>
      </rPr>
      <t>，全铜线芯，黑红配色</t>
    </r>
  </si>
  <si>
    <t>碳酸钠，无水</t>
  </si>
  <si>
    <r>
      <rPr>
        <sz val="10"/>
        <color rgb="FF000000"/>
        <rFont val="Times New Roman"/>
        <charset val="134"/>
      </rPr>
      <t>CAS</t>
    </r>
    <r>
      <rPr>
        <sz val="10"/>
        <color rgb="FF000000"/>
        <rFont val="宋体"/>
        <charset val="134"/>
      </rPr>
      <t>号：</t>
    </r>
    <r>
      <rPr>
        <sz val="10"/>
        <color rgb="FF000000"/>
        <rFont val="Times New Roman"/>
        <charset val="134"/>
      </rPr>
      <t>497-19-8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AR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500</t>
    </r>
    <r>
      <rPr>
        <sz val="10"/>
        <color rgb="FF000000"/>
        <rFont val="宋体"/>
        <charset val="134"/>
      </rPr>
      <t>克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瓶</t>
    </r>
  </si>
  <si>
    <t>国药、麦克林、阿拉丁</t>
  </si>
  <si>
    <t>硫酸钠，无水</t>
  </si>
  <si>
    <r>
      <rPr>
        <sz val="10"/>
        <color rgb="FF000000"/>
        <rFont val="Times New Roman"/>
        <charset val="134"/>
      </rPr>
      <t>CAS</t>
    </r>
    <r>
      <rPr>
        <sz val="10"/>
        <color rgb="FF000000"/>
        <rFont val="宋体"/>
        <charset val="134"/>
      </rPr>
      <t>号：</t>
    </r>
    <r>
      <rPr>
        <sz val="10"/>
        <color rgb="FF000000"/>
        <rFont val="Times New Roman"/>
        <charset val="134"/>
      </rPr>
      <t>7757-82-6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AR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500</t>
    </r>
    <r>
      <rPr>
        <sz val="10"/>
        <color rgb="FF000000"/>
        <rFont val="宋体"/>
        <charset val="134"/>
      </rPr>
      <t>克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瓶</t>
    </r>
  </si>
  <si>
    <t>硫酸铜，五水</t>
  </si>
  <si>
    <r>
      <rPr>
        <sz val="10"/>
        <color rgb="FF000000"/>
        <rFont val="Times New Roman"/>
        <charset val="134"/>
      </rPr>
      <t>CAS</t>
    </r>
    <r>
      <rPr>
        <sz val="10"/>
        <color rgb="FF000000"/>
        <rFont val="宋体"/>
        <charset val="134"/>
      </rPr>
      <t>号：</t>
    </r>
    <r>
      <rPr>
        <sz val="10"/>
        <color rgb="FF000000"/>
        <rFont val="Times New Roman"/>
        <charset val="134"/>
      </rPr>
      <t>7758-99-8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AR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500</t>
    </r>
    <r>
      <rPr>
        <sz val="10"/>
        <color rgb="FF000000"/>
        <rFont val="宋体"/>
        <charset val="134"/>
      </rPr>
      <t>克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瓶</t>
    </r>
  </si>
  <si>
    <t>氯化铵</t>
  </si>
  <si>
    <r>
      <rPr>
        <sz val="10"/>
        <color rgb="FF000000"/>
        <rFont val="Times New Roman"/>
        <charset val="134"/>
      </rPr>
      <t>CAS</t>
    </r>
    <r>
      <rPr>
        <sz val="10"/>
        <color rgb="FF000000"/>
        <rFont val="宋体"/>
        <charset val="134"/>
      </rPr>
      <t>号：</t>
    </r>
    <r>
      <rPr>
        <sz val="10"/>
        <color rgb="FF000000"/>
        <rFont val="Times New Roman"/>
        <charset val="134"/>
      </rPr>
      <t>12125-02-9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AR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500</t>
    </r>
    <r>
      <rPr>
        <sz val="10"/>
        <color rgb="FF000000"/>
        <rFont val="宋体"/>
        <charset val="134"/>
      </rPr>
      <t>克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瓶</t>
    </r>
  </si>
  <si>
    <t>氯化钠</t>
  </si>
  <si>
    <r>
      <rPr>
        <sz val="10"/>
        <rFont val="Times New Roman"/>
        <charset val="134"/>
      </rPr>
      <t>CAS</t>
    </r>
    <r>
      <rPr>
        <sz val="10"/>
        <rFont val="宋体"/>
        <charset val="134"/>
      </rPr>
      <t>号：</t>
    </r>
    <r>
      <rPr>
        <sz val="10"/>
        <rFont val="Times New Roman"/>
        <charset val="134"/>
      </rPr>
      <t>7647-14-5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AR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瓶</t>
    </r>
  </si>
  <si>
    <r>
      <rPr>
        <sz val="10"/>
        <rFont val="Times New Roman"/>
        <charset val="134"/>
      </rPr>
      <t>CAS</t>
    </r>
    <r>
      <rPr>
        <sz val="10"/>
        <rFont val="宋体"/>
        <charset val="134"/>
      </rPr>
      <t>号：</t>
    </r>
    <r>
      <rPr>
        <sz val="10"/>
        <rFont val="Times New Roman"/>
        <charset val="134"/>
      </rPr>
      <t>1310-73-2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AR</t>
    </r>
    <r>
      <rPr>
        <sz val="10"/>
        <rFont val="宋体"/>
        <charset val="134"/>
      </rPr>
      <t>，粒状，</t>
    </r>
    <r>
      <rPr>
        <sz val="10"/>
        <rFont val="Times New Roman"/>
        <charset val="134"/>
      </rPr>
      <t xml:space="preserve"> 500g/</t>
    </r>
    <r>
      <rPr>
        <sz val="10"/>
        <rFont val="宋体"/>
        <charset val="134"/>
      </rPr>
      <t>瓶</t>
    </r>
  </si>
  <si>
    <r>
      <rPr>
        <sz val="10"/>
        <color rgb="FF000000"/>
        <rFont val="Times New Roman"/>
        <charset val="134"/>
      </rPr>
      <t>CAS</t>
    </r>
    <r>
      <rPr>
        <sz val="10"/>
        <color rgb="FF000000"/>
        <rFont val="宋体"/>
        <charset val="134"/>
      </rPr>
      <t>号：</t>
    </r>
    <r>
      <rPr>
        <sz val="10"/>
        <color rgb="FF000000"/>
        <rFont val="Times New Roman"/>
        <charset val="134"/>
      </rPr>
      <t>64-17-5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AR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500mL/</t>
    </r>
    <r>
      <rPr>
        <sz val="10"/>
        <color rgb="FF000000"/>
        <rFont val="宋体"/>
        <charset val="134"/>
      </rPr>
      <t>瓶</t>
    </r>
  </si>
  <si>
    <t>氨水（氢氧化铵）</t>
  </si>
  <si>
    <r>
      <rPr>
        <sz val="10"/>
        <color rgb="FF000000"/>
        <rFont val="Times New Roman"/>
        <charset val="134"/>
      </rPr>
      <t>CAS</t>
    </r>
    <r>
      <rPr>
        <sz val="10"/>
        <color rgb="FF000000"/>
        <rFont val="宋体"/>
        <charset val="134"/>
      </rPr>
      <t>号：</t>
    </r>
    <r>
      <rPr>
        <sz val="10"/>
        <color rgb="FF000000"/>
        <rFont val="Times New Roman"/>
        <charset val="134"/>
      </rPr>
      <t>1336-21-6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AR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500mL/</t>
    </r>
    <r>
      <rPr>
        <sz val="10"/>
        <color rgb="FF000000"/>
        <rFont val="宋体"/>
        <charset val="134"/>
      </rPr>
      <t>瓶</t>
    </r>
  </si>
  <si>
    <t>液体石蜡</t>
  </si>
  <si>
    <r>
      <rPr>
        <sz val="10"/>
        <color rgb="FF000000"/>
        <rFont val="Times New Roman"/>
        <charset val="134"/>
      </rPr>
      <t>CAS</t>
    </r>
    <r>
      <rPr>
        <sz val="10"/>
        <color rgb="FF000000"/>
        <rFont val="宋体"/>
        <charset val="134"/>
      </rPr>
      <t>号：</t>
    </r>
    <r>
      <rPr>
        <sz val="10"/>
        <color rgb="FF000000"/>
        <rFont val="Times New Roman"/>
        <charset val="134"/>
      </rPr>
      <t>8012-95-1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AR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500mL/</t>
    </r>
    <r>
      <rPr>
        <sz val="10"/>
        <color rgb="FF000000"/>
        <rFont val="宋体"/>
        <charset val="134"/>
      </rPr>
      <t>瓶</t>
    </r>
  </si>
  <si>
    <r>
      <rPr>
        <sz val="10"/>
        <color rgb="FF000000"/>
        <rFont val="宋体"/>
        <charset val="134"/>
      </rPr>
      <t>电陶炉</t>
    </r>
  </si>
  <si>
    <r>
      <rPr>
        <sz val="10"/>
        <color rgb="FF000000"/>
        <rFont val="宋体"/>
        <charset val="134"/>
      </rPr>
      <t>方形，</t>
    </r>
    <r>
      <rPr>
        <sz val="10"/>
        <color rgb="FF000000"/>
        <rFont val="Times New Roman"/>
        <charset val="134"/>
      </rPr>
      <t xml:space="preserve">2200W </t>
    </r>
    <r>
      <rPr>
        <sz val="10"/>
        <color rgb="FF000000"/>
        <rFont val="宋体"/>
        <charset val="134"/>
      </rPr>
      <t>防爆</t>
    </r>
  </si>
  <si>
    <t>于果、雅鹏</t>
  </si>
  <si>
    <r>
      <rPr>
        <sz val="10"/>
        <color rgb="FF000000"/>
        <rFont val="宋体"/>
        <charset val="134"/>
      </rPr>
      <t>循环水真空泵</t>
    </r>
  </si>
  <si>
    <t>耐酸腐蚀，双表双抽</t>
  </si>
  <si>
    <r>
      <rPr>
        <sz val="10"/>
        <color rgb="FF000000"/>
        <rFont val="宋体"/>
        <charset val="134"/>
      </rPr>
      <t>台</t>
    </r>
  </si>
  <si>
    <t>尚仪、艾析</t>
  </si>
  <si>
    <r>
      <rPr>
        <sz val="10"/>
        <color rgb="FF000000"/>
        <rFont val="宋体"/>
        <charset val="134"/>
      </rPr>
      <t>布氏漏斗抽滤装置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（含抽滤瓶）</t>
    </r>
  </si>
  <si>
    <r>
      <rPr>
        <sz val="10"/>
        <color rgb="FF000000"/>
        <rFont val="Times New Roman"/>
        <charset val="134"/>
      </rPr>
      <t>1L</t>
    </r>
    <r>
      <rPr>
        <sz val="10"/>
        <color rgb="FF000000"/>
        <rFont val="宋体"/>
        <charset val="134"/>
      </rPr>
      <t>瓶，</t>
    </r>
    <r>
      <rPr>
        <sz val="10"/>
        <color rgb="FF000000"/>
        <rFont val="Times New Roman"/>
        <charset val="134"/>
      </rPr>
      <t>100mm</t>
    </r>
    <r>
      <rPr>
        <sz val="10"/>
        <color rgb="FF000000"/>
        <rFont val="宋体"/>
        <charset val="134"/>
      </rPr>
      <t>漏斗</t>
    </r>
  </si>
  <si>
    <r>
      <rPr>
        <sz val="10"/>
        <color rgb="FF000000"/>
        <rFont val="宋体"/>
        <charset val="134"/>
      </rPr>
      <t>套</t>
    </r>
  </si>
  <si>
    <t>蜀牛、博美、环球</t>
  </si>
  <si>
    <r>
      <rPr>
        <sz val="10"/>
        <color rgb="FF000000"/>
        <rFont val="宋体"/>
        <charset val="134"/>
      </rPr>
      <t>纯水桶</t>
    </r>
  </si>
  <si>
    <r>
      <rPr>
        <sz val="10"/>
        <color rgb="FF000000"/>
        <rFont val="Times New Roman"/>
        <charset val="134"/>
      </rPr>
      <t>10L</t>
    </r>
    <r>
      <rPr>
        <sz val="10"/>
        <color rgb="FF000000"/>
        <rFont val="宋体"/>
        <charset val="134"/>
      </rPr>
      <t>，平面加厚</t>
    </r>
  </si>
  <si>
    <t>霖净、临沂亮普、水杉</t>
  </si>
  <si>
    <r>
      <rPr>
        <sz val="10"/>
        <color rgb="FF000000"/>
        <rFont val="宋体"/>
        <charset val="134"/>
      </rPr>
      <t>带龙头纯水桶</t>
    </r>
  </si>
  <si>
    <r>
      <rPr>
        <sz val="10"/>
        <color rgb="FF000000"/>
        <rFont val="Times New Roman"/>
        <charset val="134"/>
      </rPr>
      <t>20L</t>
    </r>
    <r>
      <rPr>
        <sz val="10"/>
        <color rgb="FF000000"/>
        <rFont val="宋体"/>
        <charset val="134"/>
      </rPr>
      <t>竖型，加厚耐用</t>
    </r>
  </si>
  <si>
    <t>古碳翁、红辉、动极限</t>
  </si>
  <si>
    <r>
      <rPr>
        <sz val="10"/>
        <color rgb="FF000000"/>
        <rFont val="宋体"/>
        <charset val="134"/>
      </rPr>
      <t>蓝盖玻璃试剂瓶</t>
    </r>
  </si>
  <si>
    <r>
      <rPr>
        <sz val="10"/>
        <color rgb="FF000000"/>
        <rFont val="Times New Roman"/>
        <charset val="134"/>
      </rPr>
      <t xml:space="preserve">500mL </t>
    </r>
    <r>
      <rPr>
        <sz val="10"/>
        <color rgb="FF000000"/>
        <rFont val="宋体"/>
        <charset val="134"/>
      </rPr>
      <t>，蓝盖，玻璃</t>
    </r>
  </si>
  <si>
    <t>蜀牛、博美</t>
  </si>
  <si>
    <r>
      <rPr>
        <sz val="10"/>
        <color rgb="FF000000"/>
        <rFont val="Times New Roman"/>
        <charset val="134"/>
      </rPr>
      <t>pp</t>
    </r>
    <r>
      <rPr>
        <sz val="10"/>
        <color rgb="FF000000"/>
        <rFont val="宋体"/>
        <charset val="134"/>
      </rPr>
      <t>耐酸碱透明塑料试剂瓶</t>
    </r>
  </si>
  <si>
    <r>
      <rPr>
        <sz val="10"/>
        <color rgb="FF000000"/>
        <rFont val="Times New Roman"/>
        <charset val="134"/>
      </rPr>
      <t xml:space="preserve">500mL </t>
    </r>
    <r>
      <rPr>
        <sz val="10"/>
        <color rgb="FF000000"/>
        <rFont val="宋体"/>
        <charset val="134"/>
      </rPr>
      <t>，手握款</t>
    </r>
  </si>
  <si>
    <r>
      <rPr>
        <sz val="10"/>
        <color rgb="FF000000"/>
        <rFont val="Times New Roman"/>
        <charset val="134"/>
      </rPr>
      <t>labshark</t>
    </r>
    <r>
      <rPr>
        <sz val="10"/>
        <color rgb="FF000000"/>
        <rFont val="宋体"/>
        <charset val="134"/>
      </rPr>
      <t>、水杉</t>
    </r>
  </si>
  <si>
    <r>
      <rPr>
        <sz val="10"/>
        <color rgb="FF000000"/>
        <rFont val="宋体"/>
        <charset val="134"/>
      </rPr>
      <t>橡皮筋</t>
    </r>
  </si>
  <si>
    <r>
      <rPr>
        <sz val="10"/>
        <color rgb="FF000000"/>
        <rFont val="宋体"/>
        <charset val="134"/>
      </rPr>
      <t>黄色高弹力，进口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厘米扁形</t>
    </r>
  </si>
  <si>
    <r>
      <rPr>
        <sz val="10"/>
        <color rgb="FF000000"/>
        <rFont val="宋体"/>
        <charset val="134"/>
      </rPr>
      <t>斤</t>
    </r>
  </si>
  <si>
    <t>厚朋贸易橡皮筋、新海航橡皮筋</t>
  </si>
  <si>
    <r>
      <rPr>
        <sz val="10"/>
        <color rgb="FF000000"/>
        <rFont val="宋体"/>
        <charset val="134"/>
      </rPr>
      <t>滤纸收纳盒</t>
    </r>
  </si>
  <si>
    <t>双开盖，双格，大号</t>
  </si>
  <si>
    <t>家之物语、熊野屋</t>
  </si>
  <si>
    <r>
      <rPr>
        <sz val="10"/>
        <color rgb="FF000000"/>
        <rFont val="宋体"/>
        <charset val="134"/>
      </rPr>
      <t>高精度电子天平（</t>
    </r>
    <r>
      <rPr>
        <sz val="10"/>
        <color rgb="FF000000"/>
        <rFont val="Times New Roman"/>
        <charset val="134"/>
      </rPr>
      <t>1000g/0.01g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</si>
  <si>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方形，</t>
    </r>
    <r>
      <rPr>
        <sz val="10"/>
        <color rgb="FF000000"/>
        <rFont val="Times New Roman"/>
        <charset val="134"/>
      </rPr>
      <t>1000g/0.01g</t>
    </r>
  </si>
  <si>
    <t>上海浦春、力辰、奥豪斯</t>
  </si>
  <si>
    <r>
      <rPr>
        <sz val="10"/>
        <color rgb="FF000000"/>
        <rFont val="宋体"/>
        <charset val="134"/>
      </rPr>
      <t>试剂喷壶</t>
    </r>
  </si>
  <si>
    <r>
      <rPr>
        <sz val="10"/>
        <color rgb="FF000000"/>
        <rFont val="Times New Roman"/>
        <charset val="134"/>
      </rPr>
      <t xml:space="preserve">300mL </t>
    </r>
    <r>
      <rPr>
        <sz val="10"/>
        <color rgb="FF000000"/>
        <rFont val="宋体"/>
        <charset val="134"/>
      </rPr>
      <t>，加厚，耐用，雾化喷头</t>
    </r>
  </si>
  <si>
    <t>溪恒科研、有桥，麦润</t>
  </si>
  <si>
    <r>
      <rPr>
        <sz val="10"/>
        <color rgb="FF000000"/>
        <rFont val="宋体"/>
        <charset val="134"/>
      </rPr>
      <t>微孔过滤膜（有机系）</t>
    </r>
  </si>
  <si>
    <r>
      <rPr>
        <sz val="10"/>
        <color rgb="FF000000"/>
        <rFont val="宋体"/>
        <charset val="134"/>
      </rPr>
      <t>直径</t>
    </r>
    <r>
      <rPr>
        <sz val="10"/>
        <color rgb="FF000000"/>
        <rFont val="Times New Roman"/>
        <charset val="134"/>
      </rPr>
      <t>50 mm,</t>
    </r>
    <r>
      <rPr>
        <sz val="10"/>
        <color rgb="FF000000"/>
        <rFont val="宋体"/>
        <charset val="134"/>
      </rPr>
      <t>孔径</t>
    </r>
    <r>
      <rPr>
        <sz val="10"/>
        <color rgb="FF000000"/>
        <rFont val="Times New Roman"/>
        <charset val="134"/>
      </rPr>
      <t>0.22 um, 50</t>
    </r>
    <r>
      <rPr>
        <sz val="10"/>
        <color rgb="FF000000"/>
        <rFont val="宋体"/>
        <charset val="134"/>
      </rPr>
      <t>片</t>
    </r>
  </si>
  <si>
    <t>津腾、阿拉丁、源叶</t>
  </si>
  <si>
    <r>
      <rPr>
        <sz val="10"/>
        <color rgb="FF000000"/>
        <rFont val="宋体"/>
        <charset val="134"/>
      </rPr>
      <t>微孔过滤膜（水系）</t>
    </r>
  </si>
  <si>
    <r>
      <rPr>
        <sz val="10"/>
        <color rgb="FF000000"/>
        <rFont val="宋体"/>
        <charset val="134"/>
      </rPr>
      <t>针式过滤器（聚四氟乙烯亲水</t>
    </r>
    <r>
      <rPr>
        <sz val="10"/>
        <color rgb="FF000000"/>
        <rFont val="Times New Roman"/>
        <charset val="134"/>
      </rPr>
      <t>PTFE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</si>
  <si>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亲水</t>
    </r>
    <r>
      <rPr>
        <sz val="10"/>
        <color rgb="FF000000"/>
        <rFont val="Times New Roman"/>
        <charset val="134"/>
      </rPr>
      <t>PTFE</t>
    </r>
    <r>
      <rPr>
        <sz val="10"/>
        <color rgb="FF000000"/>
        <rFont val="宋体"/>
        <charset val="134"/>
      </rPr>
      <t>直径</t>
    </r>
    <r>
      <rPr>
        <sz val="10"/>
        <color rgb="FF000000"/>
        <rFont val="Times New Roman"/>
        <charset val="134"/>
      </rPr>
      <t>13 mm,</t>
    </r>
    <r>
      <rPr>
        <sz val="10"/>
        <color rgb="FF000000"/>
        <rFont val="宋体"/>
        <charset val="134"/>
      </rPr>
      <t>孔径</t>
    </r>
    <r>
      <rPr>
        <sz val="10"/>
        <color rgb="FF000000"/>
        <rFont val="Times New Roman"/>
        <charset val="134"/>
      </rPr>
      <t>0.22 um, 100</t>
    </r>
    <r>
      <rPr>
        <sz val="10"/>
        <color rgb="FF000000"/>
        <rFont val="宋体"/>
        <charset val="134"/>
      </rPr>
      <t>个</t>
    </r>
  </si>
  <si>
    <r>
      <rPr>
        <sz val="10"/>
        <rFont val="宋体"/>
        <charset val="134"/>
      </rPr>
      <t>盒</t>
    </r>
  </si>
  <si>
    <r>
      <rPr>
        <sz val="10"/>
        <color rgb="FF000000"/>
        <rFont val="宋体"/>
        <charset val="134"/>
      </rPr>
      <t>硫酸奎宁二水合物</t>
    </r>
  </si>
  <si>
    <r>
      <rPr>
        <sz val="10"/>
        <color rgb="FF000000"/>
        <rFont val="Times New Roman"/>
        <charset val="134"/>
      </rPr>
      <t>CAS</t>
    </r>
    <r>
      <rPr>
        <sz val="10"/>
        <color rgb="FF000000"/>
        <rFont val="宋体"/>
        <charset val="134"/>
      </rPr>
      <t>：</t>
    </r>
    <r>
      <rPr>
        <sz val="10"/>
        <color rgb="FF000000"/>
        <rFont val="Times New Roman"/>
        <charset val="134"/>
      </rPr>
      <t>6119-70-6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99%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5g</t>
    </r>
  </si>
  <si>
    <t>阿拉丁、国药、麦克林</t>
  </si>
  <si>
    <r>
      <rPr>
        <sz val="10"/>
        <color rgb="FF000000"/>
        <rFont val="宋体"/>
        <charset val="134"/>
      </rPr>
      <t>甲醇</t>
    </r>
  </si>
  <si>
    <r>
      <rPr>
        <sz val="10"/>
        <rFont val="Times New Roman"/>
        <charset val="134"/>
      </rPr>
      <t>CAS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67-56-1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HPLC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 xml:space="preserve"> 500 mL/</t>
    </r>
    <r>
      <rPr>
        <sz val="10"/>
        <rFont val="宋体"/>
        <charset val="134"/>
      </rPr>
      <t>瓶</t>
    </r>
  </si>
  <si>
    <r>
      <rPr>
        <sz val="10"/>
        <rFont val="宋体"/>
        <charset val="134"/>
      </rPr>
      <t>瓶</t>
    </r>
  </si>
  <si>
    <r>
      <rPr>
        <sz val="10"/>
        <color rgb="FF000000"/>
        <rFont val="宋体"/>
        <charset val="134"/>
      </rPr>
      <t>无水乙醇</t>
    </r>
  </si>
  <si>
    <r>
      <rPr>
        <sz val="10"/>
        <rFont val="Times New Roman"/>
        <charset val="134"/>
      </rPr>
      <t>CAS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64-17-5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AR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 xml:space="preserve"> 500g/</t>
    </r>
    <r>
      <rPr>
        <sz val="10"/>
        <rFont val="宋体"/>
        <charset val="134"/>
      </rPr>
      <t>瓶</t>
    </r>
  </si>
  <si>
    <r>
      <rPr>
        <sz val="10"/>
        <color rgb="FF000000"/>
        <rFont val="宋体"/>
        <charset val="134"/>
      </rPr>
      <t>氟化钠</t>
    </r>
  </si>
  <si>
    <t>CAS: 7681-49-4, AR,  500g</t>
  </si>
  <si>
    <r>
      <rPr>
        <sz val="10"/>
        <color rgb="FF000000"/>
        <rFont val="Times New Roman"/>
        <charset val="134"/>
      </rPr>
      <t xml:space="preserve">K3Cit </t>
    </r>
    <r>
      <rPr>
        <sz val="10"/>
        <color rgb="FF000000"/>
        <rFont val="宋体"/>
        <charset val="134"/>
      </rPr>
      <t>柠檬酸钾</t>
    </r>
  </si>
  <si>
    <r>
      <rPr>
        <sz val="10"/>
        <color rgb="FF000000"/>
        <rFont val="Times New Roman"/>
        <charset val="134"/>
      </rPr>
      <t>CAS: 866-84-2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 xml:space="preserve"> AR, 500g</t>
    </r>
  </si>
  <si>
    <t>溴化钾</t>
  </si>
  <si>
    <r>
      <rPr>
        <sz val="10"/>
        <rFont val="Times New Roman"/>
        <charset val="134"/>
      </rPr>
      <t>CAS</t>
    </r>
    <r>
      <rPr>
        <sz val="10"/>
        <rFont val="宋体"/>
        <charset val="134"/>
      </rPr>
      <t>号：</t>
    </r>
    <r>
      <rPr>
        <sz val="10"/>
        <rFont val="Times New Roman"/>
        <charset val="134"/>
      </rPr>
      <t>7758-02-3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AR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 xml:space="preserve"> 500g/</t>
    </r>
    <r>
      <rPr>
        <sz val="10"/>
        <rFont val="宋体"/>
        <charset val="134"/>
      </rPr>
      <t>瓶</t>
    </r>
  </si>
  <si>
    <t>国药、麦克林、科密欧</t>
  </si>
  <si>
    <r>
      <rPr>
        <sz val="10"/>
        <color rgb="FF000000"/>
        <rFont val="Times New Roman"/>
        <charset val="134"/>
      </rPr>
      <t>CAS</t>
    </r>
    <r>
      <rPr>
        <sz val="10"/>
        <color rgb="FF000000"/>
        <rFont val="宋体"/>
        <charset val="134"/>
      </rPr>
      <t>号：</t>
    </r>
    <r>
      <rPr>
        <sz val="10"/>
        <color rgb="FF000000"/>
        <rFont val="Times New Roman"/>
        <charset val="134"/>
      </rPr>
      <t>64-17-5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AR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 xml:space="preserve"> 500ml/</t>
    </r>
    <r>
      <rPr>
        <sz val="10"/>
        <color rgb="FF000000"/>
        <rFont val="宋体"/>
        <charset val="134"/>
      </rPr>
      <t>瓶</t>
    </r>
  </si>
  <si>
    <r>
      <rPr>
        <sz val="10"/>
        <color rgb="FF000000"/>
        <rFont val="宋体"/>
        <charset val="134"/>
      </rPr>
      <t>硅酸钠</t>
    </r>
  </si>
  <si>
    <r>
      <rPr>
        <sz val="10"/>
        <color rgb="FF000000"/>
        <rFont val="Times New Roman"/>
        <charset val="134"/>
      </rPr>
      <t>CAS</t>
    </r>
    <r>
      <rPr>
        <sz val="10"/>
        <color rgb="FF000000"/>
        <rFont val="宋体"/>
        <charset val="134"/>
      </rPr>
      <t>号</t>
    </r>
    <r>
      <rPr>
        <sz val="10"/>
        <color rgb="FF000000"/>
        <rFont val="Times New Roman"/>
        <charset val="134"/>
      </rPr>
      <t>13517-24-3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AR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500g/</t>
    </r>
    <r>
      <rPr>
        <sz val="10"/>
        <color rgb="FF000000"/>
        <rFont val="宋体"/>
        <charset val="134"/>
      </rPr>
      <t>瓶</t>
    </r>
  </si>
  <si>
    <r>
      <rPr>
        <sz val="10"/>
        <color rgb="FF000000"/>
        <rFont val="宋体"/>
        <charset val="134"/>
      </rPr>
      <t>国药、麦克林、阿拉丁</t>
    </r>
  </si>
  <si>
    <r>
      <rPr>
        <sz val="10"/>
        <color rgb="FF000000"/>
        <rFont val="宋体"/>
        <charset val="134"/>
      </rPr>
      <t>氯化铵</t>
    </r>
  </si>
  <si>
    <r>
      <rPr>
        <sz val="10"/>
        <color rgb="FF000000"/>
        <rFont val="Times New Roman"/>
        <charset val="134"/>
      </rPr>
      <t>CAS</t>
    </r>
    <r>
      <rPr>
        <sz val="10"/>
        <color rgb="FF000000"/>
        <rFont val="宋体"/>
        <charset val="134"/>
      </rPr>
      <t>号</t>
    </r>
    <r>
      <rPr>
        <sz val="10"/>
        <color rgb="FF000000"/>
        <rFont val="Times New Roman"/>
        <charset val="134"/>
      </rPr>
      <t>12125-02-9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AR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250g/</t>
    </r>
    <r>
      <rPr>
        <sz val="10"/>
        <color rgb="FF000000"/>
        <rFont val="宋体"/>
        <charset val="134"/>
      </rPr>
      <t>瓶</t>
    </r>
  </si>
  <si>
    <r>
      <rPr>
        <sz val="10"/>
        <color rgb="FF000000"/>
        <rFont val="宋体"/>
        <charset val="134"/>
      </rPr>
      <t>无水醋酸钠</t>
    </r>
  </si>
  <si>
    <r>
      <rPr>
        <sz val="10"/>
        <color rgb="FF000000"/>
        <rFont val="Times New Roman"/>
        <charset val="134"/>
      </rPr>
      <t>CAS</t>
    </r>
    <r>
      <rPr>
        <sz val="10"/>
        <color rgb="FF000000"/>
        <rFont val="宋体"/>
        <charset val="134"/>
      </rPr>
      <t>号</t>
    </r>
    <r>
      <rPr>
        <sz val="10"/>
        <color rgb="FF000000"/>
        <rFont val="Times New Roman"/>
        <charset val="134"/>
      </rPr>
      <t>127-09-3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AR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500g/</t>
    </r>
    <r>
      <rPr>
        <sz val="10"/>
        <color rgb="FF000000"/>
        <rFont val="宋体"/>
        <charset val="134"/>
      </rPr>
      <t>瓶</t>
    </r>
  </si>
  <si>
    <r>
      <rPr>
        <sz val="10"/>
        <color rgb="FF000000"/>
        <rFont val="Times New Roman"/>
        <charset val="134"/>
      </rPr>
      <t>CAS</t>
    </r>
    <r>
      <rPr>
        <sz val="10"/>
        <color rgb="FF000000"/>
        <rFont val="宋体"/>
        <charset val="134"/>
      </rPr>
      <t>号</t>
    </r>
    <r>
      <rPr>
        <sz val="10"/>
        <color rgb="FF000000"/>
        <rFont val="Times New Roman"/>
        <charset val="134"/>
      </rPr>
      <t>64-17-5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AR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500mL/</t>
    </r>
    <r>
      <rPr>
        <sz val="10"/>
        <color rgb="FF000000"/>
        <rFont val="宋体"/>
        <charset val="134"/>
      </rPr>
      <t>瓶</t>
    </r>
  </si>
  <si>
    <r>
      <rPr>
        <sz val="10"/>
        <color rgb="FF000000"/>
        <rFont val="宋体"/>
        <charset val="134"/>
      </rPr>
      <t>二氧化铅</t>
    </r>
  </si>
  <si>
    <r>
      <rPr>
        <sz val="10"/>
        <color rgb="FF000000"/>
        <rFont val="Times New Roman"/>
        <charset val="134"/>
      </rPr>
      <t>CAS</t>
    </r>
    <r>
      <rPr>
        <sz val="10"/>
        <color rgb="FF000000"/>
        <rFont val="宋体"/>
        <charset val="134"/>
      </rPr>
      <t>号</t>
    </r>
    <r>
      <rPr>
        <sz val="10"/>
        <color rgb="FF000000"/>
        <rFont val="Times New Roman"/>
        <charset val="134"/>
      </rPr>
      <t>1309-60-0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AR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500g/</t>
    </r>
    <r>
      <rPr>
        <sz val="10"/>
        <color rgb="FF000000"/>
        <rFont val="宋体"/>
        <charset val="134"/>
      </rPr>
      <t>瓶</t>
    </r>
  </si>
  <si>
    <r>
      <rPr>
        <sz val="10"/>
        <color rgb="FF000000"/>
        <rFont val="宋体"/>
        <charset val="134"/>
      </rPr>
      <t>硫酸铵</t>
    </r>
  </si>
  <si>
    <r>
      <rPr>
        <sz val="10"/>
        <color rgb="FF000000"/>
        <rFont val="Times New Roman"/>
        <charset val="134"/>
      </rPr>
      <t>CAS</t>
    </r>
    <r>
      <rPr>
        <sz val="10"/>
        <color rgb="FF000000"/>
        <rFont val="宋体"/>
        <charset val="134"/>
      </rPr>
      <t>号</t>
    </r>
    <r>
      <rPr>
        <sz val="10"/>
        <color rgb="FF000000"/>
        <rFont val="Times New Roman"/>
        <charset val="134"/>
      </rPr>
      <t>7783-20-2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AR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250g/</t>
    </r>
    <r>
      <rPr>
        <sz val="10"/>
        <color rgb="FF000000"/>
        <rFont val="宋体"/>
        <charset val="134"/>
      </rPr>
      <t>瓶</t>
    </r>
  </si>
  <si>
    <r>
      <rPr>
        <sz val="10"/>
        <color rgb="FF000000"/>
        <rFont val="宋体"/>
        <charset val="134"/>
      </rPr>
      <t>硫氰酸钾</t>
    </r>
  </si>
  <si>
    <r>
      <rPr>
        <sz val="10"/>
        <color rgb="FF000000"/>
        <rFont val="Times New Roman"/>
        <charset val="134"/>
      </rPr>
      <t>CAS</t>
    </r>
    <r>
      <rPr>
        <sz val="10"/>
        <color rgb="FF000000"/>
        <rFont val="宋体"/>
        <charset val="134"/>
      </rPr>
      <t>号</t>
    </r>
    <r>
      <rPr>
        <sz val="10"/>
        <color rgb="FF000000"/>
        <rFont val="Times New Roman"/>
        <charset val="134"/>
      </rPr>
      <t>333-20-0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AR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500g/</t>
    </r>
    <r>
      <rPr>
        <sz val="10"/>
        <color rgb="FF000000"/>
        <rFont val="宋体"/>
        <charset val="134"/>
      </rPr>
      <t>瓶</t>
    </r>
  </si>
  <si>
    <r>
      <rPr>
        <sz val="10"/>
        <color rgb="FF000000"/>
        <rFont val="宋体"/>
        <charset val="134"/>
      </rPr>
      <t>四氯化碳</t>
    </r>
  </si>
  <si>
    <r>
      <rPr>
        <sz val="10"/>
        <color rgb="FF000000"/>
        <rFont val="Times New Roman"/>
        <charset val="134"/>
      </rPr>
      <t>CAS</t>
    </r>
    <r>
      <rPr>
        <sz val="10"/>
        <color rgb="FF000000"/>
        <rFont val="宋体"/>
        <charset val="134"/>
      </rPr>
      <t>号</t>
    </r>
    <r>
      <rPr>
        <sz val="10"/>
        <color rgb="FF000000"/>
        <rFont val="Times New Roman"/>
        <charset val="134"/>
      </rPr>
      <t>56-23-5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AR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500mL/</t>
    </r>
    <r>
      <rPr>
        <sz val="10"/>
        <color rgb="FF000000"/>
        <rFont val="宋体"/>
        <charset val="134"/>
      </rPr>
      <t>瓶</t>
    </r>
  </si>
  <si>
    <r>
      <rPr>
        <sz val="10"/>
        <color rgb="FF000000"/>
        <rFont val="宋体"/>
        <charset val="134"/>
      </rPr>
      <t>国药、天津、阿拉丁</t>
    </r>
  </si>
  <si>
    <r>
      <rPr>
        <sz val="10"/>
        <color rgb="FF000000"/>
        <rFont val="宋体"/>
        <charset val="134"/>
      </rPr>
      <t>氨水</t>
    </r>
  </si>
  <si>
    <r>
      <rPr>
        <sz val="10"/>
        <color rgb="FF000000"/>
        <rFont val="Times New Roman"/>
        <charset val="134"/>
      </rPr>
      <t>CAS</t>
    </r>
    <r>
      <rPr>
        <sz val="10"/>
        <color rgb="FF000000"/>
        <rFont val="宋体"/>
        <charset val="134"/>
      </rPr>
      <t>号</t>
    </r>
    <r>
      <rPr>
        <sz val="10"/>
        <color rgb="FF000000"/>
        <rFont val="Times New Roman"/>
        <charset val="134"/>
      </rPr>
      <t>1336-21-6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AR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500mL/</t>
    </r>
    <r>
      <rPr>
        <sz val="10"/>
        <color rgb="FF000000"/>
        <rFont val="宋体"/>
        <charset val="134"/>
      </rPr>
      <t>瓶</t>
    </r>
  </si>
  <si>
    <r>
      <rPr>
        <sz val="10"/>
        <color rgb="FF000000"/>
        <rFont val="宋体"/>
        <charset val="134"/>
      </rPr>
      <t>氯化钡</t>
    </r>
  </si>
  <si>
    <r>
      <rPr>
        <sz val="10"/>
        <color rgb="FF000000"/>
        <rFont val="Times New Roman"/>
        <charset val="134"/>
      </rPr>
      <t>CAS</t>
    </r>
    <r>
      <rPr>
        <sz val="10"/>
        <color rgb="FF000000"/>
        <rFont val="宋体"/>
        <charset val="134"/>
      </rPr>
      <t>号</t>
    </r>
    <r>
      <rPr>
        <sz val="10"/>
        <color rgb="FF000000"/>
        <rFont val="Times New Roman"/>
        <charset val="134"/>
      </rPr>
      <t>10361-37-2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AR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Times New Roman"/>
        <charset val="134"/>
      </rPr>
      <t>500g/</t>
    </r>
    <r>
      <rPr>
        <sz val="10"/>
        <color rgb="FF000000"/>
        <rFont val="宋体"/>
        <charset val="134"/>
      </rPr>
      <t>瓶</t>
    </r>
  </si>
  <si>
    <r>
      <rPr>
        <sz val="10"/>
        <color rgb="FF000000"/>
        <rFont val="宋体"/>
        <charset val="134"/>
      </rPr>
      <t>漏斗托</t>
    </r>
  </si>
  <si>
    <r>
      <rPr>
        <sz val="10"/>
        <color rgb="FF000000"/>
        <rFont val="宋体"/>
        <charset val="134"/>
      </rPr>
      <t>外径</t>
    </r>
    <r>
      <rPr>
        <sz val="10"/>
        <color rgb="FF000000"/>
        <rFont val="Times New Roman"/>
        <charset val="134"/>
      </rPr>
      <t>19cm,</t>
    </r>
    <r>
      <rPr>
        <sz val="10"/>
        <color rgb="FF000000"/>
        <rFont val="宋体"/>
        <charset val="134"/>
      </rPr>
      <t>内径配</t>
    </r>
    <r>
      <rPr>
        <sz val="10"/>
        <color rgb="FF000000"/>
        <rFont val="Times New Roman"/>
        <charset val="134"/>
      </rPr>
      <t>6cm</t>
    </r>
    <r>
      <rPr>
        <sz val="10"/>
        <color rgb="FF000000"/>
        <rFont val="宋体"/>
        <charset val="134"/>
      </rPr>
      <t>的布氏漏斗</t>
    </r>
  </si>
  <si>
    <r>
      <rPr>
        <sz val="10"/>
        <color rgb="FF000000"/>
        <rFont val="宋体"/>
        <charset val="134"/>
      </rPr>
      <t>安谱、上海楚柏、北京黎明</t>
    </r>
  </si>
  <si>
    <r>
      <rPr>
        <sz val="10"/>
        <color rgb="FF000000"/>
        <rFont val="宋体"/>
        <charset val="134"/>
      </rPr>
      <t>细口锥形瓶</t>
    </r>
  </si>
  <si>
    <t>150mL</t>
  </si>
  <si>
    <r>
      <rPr>
        <sz val="10"/>
        <color rgb="FF000000"/>
        <rFont val="宋体"/>
        <charset val="134"/>
      </rPr>
      <t>北玻、蜀牛、湘玻</t>
    </r>
  </si>
  <si>
    <r>
      <rPr>
        <sz val="10"/>
        <color rgb="FF000000"/>
        <rFont val="宋体"/>
        <charset val="134"/>
      </rPr>
      <t>纯水机专用盐</t>
    </r>
  </si>
  <si>
    <r>
      <rPr>
        <sz val="10"/>
        <color rgb="FF000000"/>
        <rFont val="Times New Roman"/>
        <charset val="134"/>
      </rPr>
      <t>50</t>
    </r>
    <r>
      <rPr>
        <sz val="10"/>
        <color rgb="FF000000"/>
        <rFont val="宋体"/>
        <charset val="134"/>
      </rPr>
      <t>公斤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包</t>
    </r>
  </si>
  <si>
    <r>
      <rPr>
        <sz val="10"/>
        <color rgb="FF000000"/>
        <rFont val="宋体"/>
        <charset val="134"/>
      </rPr>
      <t>袋</t>
    </r>
  </si>
  <si>
    <r>
      <rPr>
        <sz val="10"/>
        <color rgb="FF000000"/>
        <rFont val="宋体"/>
        <charset val="134"/>
      </rPr>
      <t>云鹤、长舟、白玉兰</t>
    </r>
  </si>
  <si>
    <r>
      <rPr>
        <sz val="10"/>
        <color rgb="FF000000"/>
        <rFont val="宋体"/>
        <charset val="134"/>
      </rPr>
      <t>手柄玻璃烧杯</t>
    </r>
  </si>
  <si>
    <r>
      <rPr>
        <sz val="10"/>
        <color rgb="FF000000"/>
        <rFont val="Times New Roman"/>
        <charset val="134"/>
      </rPr>
      <t>1000mL/</t>
    </r>
    <r>
      <rPr>
        <sz val="10"/>
        <color rgb="FF000000"/>
        <rFont val="宋体"/>
        <charset val="134"/>
      </rPr>
      <t>瓶</t>
    </r>
  </si>
  <si>
    <r>
      <rPr>
        <sz val="10"/>
        <color rgb="FF000000"/>
        <rFont val="宋体"/>
        <charset val="134"/>
      </rPr>
      <t>环球、蜀牛、湘玻</t>
    </r>
  </si>
  <si>
    <r>
      <rPr>
        <sz val="10"/>
        <color rgb="FF000000"/>
        <rFont val="Times New Roman"/>
        <charset val="134"/>
      </rPr>
      <t>500mL/</t>
    </r>
    <r>
      <rPr>
        <sz val="10"/>
        <color rgb="FF000000"/>
        <rFont val="宋体"/>
        <charset val="134"/>
      </rPr>
      <t>瓶</t>
    </r>
  </si>
  <si>
    <r>
      <rPr>
        <sz val="10"/>
        <color rgb="FF000000"/>
        <rFont val="宋体"/>
        <charset val="134"/>
      </rPr>
      <t>纳米魔力双面胶</t>
    </r>
  </si>
  <si>
    <r>
      <rPr>
        <sz val="10"/>
        <color rgb="FF000000"/>
        <rFont val="宋体"/>
        <charset val="134"/>
      </rPr>
      <t>宽</t>
    </r>
    <r>
      <rPr>
        <sz val="10"/>
        <color rgb="FF000000"/>
        <rFont val="Times New Roman"/>
        <charset val="134"/>
      </rPr>
      <t>2cm</t>
    </r>
    <r>
      <rPr>
        <sz val="10"/>
        <color rgb="FF000000"/>
        <rFont val="宋体"/>
        <charset val="134"/>
      </rPr>
      <t>、长</t>
    </r>
    <r>
      <rPr>
        <sz val="10"/>
        <color rgb="FF000000"/>
        <rFont val="Times New Roman"/>
        <charset val="134"/>
      </rPr>
      <t>3m</t>
    </r>
    <r>
      <rPr>
        <sz val="10"/>
        <color rgb="FF000000"/>
        <rFont val="宋体"/>
        <charset val="134"/>
      </rPr>
      <t>、加厚</t>
    </r>
  </si>
  <si>
    <r>
      <rPr>
        <sz val="10"/>
        <color rgb="FF000000"/>
        <rFont val="宋体"/>
        <charset val="134"/>
      </rPr>
      <t>卷</t>
    </r>
  </si>
  <si>
    <r>
      <rPr>
        <sz val="10"/>
        <color rgb="FF000000"/>
        <rFont val="宋体"/>
        <charset val="134"/>
      </rPr>
      <t>得力、晨光、得印</t>
    </r>
  </si>
  <si>
    <r>
      <rPr>
        <sz val="10"/>
        <color rgb="FF000000"/>
        <rFont val="Times New Roman"/>
        <charset val="134"/>
      </rPr>
      <t>84</t>
    </r>
    <r>
      <rPr>
        <sz val="10"/>
        <color rgb="FF000000"/>
        <rFont val="宋体"/>
        <charset val="134"/>
      </rPr>
      <t>消毒液</t>
    </r>
  </si>
  <si>
    <r>
      <rPr>
        <sz val="10"/>
        <color rgb="FF000000"/>
        <rFont val="宋体"/>
        <charset val="134"/>
      </rPr>
      <t>蓝月亮、利尔康、爱特福</t>
    </r>
  </si>
  <si>
    <r>
      <rPr>
        <sz val="10"/>
        <color rgb="FF000000"/>
        <rFont val="宋体"/>
        <charset val="134"/>
      </rPr>
      <t>试管刷</t>
    </r>
  </si>
  <si>
    <r>
      <rPr>
        <sz val="10"/>
        <color rgb="FF000000"/>
        <rFont val="宋体"/>
        <charset val="134"/>
      </rPr>
      <t>适用于</t>
    </r>
    <r>
      <rPr>
        <sz val="10"/>
        <color rgb="FF000000"/>
        <rFont val="Times New Roman"/>
        <charset val="134"/>
      </rPr>
      <t>15*150</t>
    </r>
    <r>
      <rPr>
        <sz val="10"/>
        <color rgb="FF000000"/>
        <rFont val="宋体"/>
        <charset val="134"/>
      </rPr>
      <t>的试管</t>
    </r>
  </si>
  <si>
    <r>
      <rPr>
        <sz val="10"/>
        <color rgb="FF000000"/>
        <rFont val="宋体"/>
        <charset val="134"/>
      </rPr>
      <t>把</t>
    </r>
  </si>
  <si>
    <r>
      <rPr>
        <sz val="10"/>
        <color rgb="FF000000"/>
        <rFont val="Times New Roman"/>
        <charset val="134"/>
      </rPr>
      <t>Labsark</t>
    </r>
    <r>
      <rPr>
        <sz val="10"/>
        <color rgb="FF000000"/>
        <rFont val="宋体"/>
        <charset val="134"/>
      </rPr>
      <t>、三爱思、蜀牛</t>
    </r>
  </si>
  <si>
    <r>
      <rPr>
        <sz val="10"/>
        <color rgb="FF000000"/>
        <rFont val="宋体"/>
        <charset val="134"/>
      </rPr>
      <t>锥形瓶刷</t>
    </r>
  </si>
  <si>
    <r>
      <rPr>
        <sz val="10"/>
        <color rgb="FF000000"/>
        <rFont val="宋体"/>
        <charset val="134"/>
      </rPr>
      <t>适用于</t>
    </r>
    <r>
      <rPr>
        <sz val="10"/>
        <color rgb="FF000000"/>
        <rFont val="Times New Roman"/>
        <charset val="134"/>
      </rPr>
      <t>250mL</t>
    </r>
    <r>
      <rPr>
        <sz val="10"/>
        <color rgb="FF000000"/>
        <rFont val="宋体"/>
        <charset val="134"/>
      </rPr>
      <t>的锥形瓶</t>
    </r>
  </si>
  <si>
    <r>
      <rPr>
        <sz val="10"/>
        <color rgb="FF000000"/>
        <rFont val="宋体"/>
        <charset val="134"/>
      </rPr>
      <t>烧杯刷</t>
    </r>
  </si>
  <si>
    <r>
      <rPr>
        <sz val="10"/>
        <color rgb="FF000000"/>
        <rFont val="宋体"/>
        <charset val="134"/>
      </rPr>
      <t>适用于</t>
    </r>
    <r>
      <rPr>
        <sz val="10"/>
        <color rgb="FF000000"/>
        <rFont val="Times New Roman"/>
        <charset val="134"/>
      </rPr>
      <t>250mL</t>
    </r>
    <r>
      <rPr>
        <sz val="10"/>
        <color rgb="FF000000"/>
        <rFont val="宋体"/>
        <charset val="134"/>
      </rPr>
      <t>的烧杯</t>
    </r>
  </si>
  <si>
    <r>
      <rPr>
        <sz val="10"/>
        <color rgb="FF000000"/>
        <rFont val="宋体"/>
        <charset val="134"/>
      </rPr>
      <t>玻璃棒</t>
    </r>
  </si>
  <si>
    <r>
      <rPr>
        <sz val="10"/>
        <color rgb="FF000000"/>
        <rFont val="宋体"/>
        <charset val="134"/>
      </rPr>
      <t>长：</t>
    </r>
    <r>
      <rPr>
        <sz val="10"/>
        <color rgb="FF000000"/>
        <rFont val="Times New Roman"/>
        <charset val="134"/>
      </rPr>
      <t>150mm</t>
    </r>
    <r>
      <rPr>
        <sz val="10"/>
        <color rgb="FF000000"/>
        <rFont val="宋体"/>
        <charset val="134"/>
      </rPr>
      <t>、直径</t>
    </r>
    <r>
      <rPr>
        <sz val="10"/>
        <color rgb="FF000000"/>
        <rFont val="Times New Roman"/>
        <charset val="134"/>
      </rPr>
      <t>5mm</t>
    </r>
  </si>
  <si>
    <r>
      <rPr>
        <sz val="10"/>
        <color rgb="FF000000"/>
        <rFont val="宋体"/>
        <charset val="134"/>
      </rPr>
      <t>根</t>
    </r>
  </si>
  <si>
    <r>
      <rPr>
        <sz val="10"/>
        <color rgb="FF000000"/>
        <rFont val="宋体"/>
        <charset val="134"/>
      </rPr>
      <t>北玻、蜀牛、汉都化玻</t>
    </r>
  </si>
  <si>
    <r>
      <rPr>
        <sz val="10"/>
        <color rgb="FF000000"/>
        <rFont val="宋体"/>
        <charset val="134"/>
      </rPr>
      <t>连盖试管（塑料）</t>
    </r>
  </si>
  <si>
    <t>10mL(HR10023)</t>
  </si>
  <si>
    <r>
      <rPr>
        <sz val="10"/>
        <color rgb="FF000000"/>
        <rFont val="宋体"/>
        <charset val="134"/>
      </rPr>
      <t>支</t>
    </r>
  </si>
  <si>
    <r>
      <rPr>
        <sz val="10"/>
        <color rgb="FF000000"/>
        <rFont val="宋体"/>
        <charset val="134"/>
      </rPr>
      <t>棱锐、苏品、新康</t>
    </r>
  </si>
  <si>
    <t>15mL(HR10023)</t>
  </si>
  <si>
    <t>50mL(HR10023)</t>
  </si>
  <si>
    <r>
      <rPr>
        <sz val="10"/>
        <color rgb="FF000000"/>
        <rFont val="宋体"/>
        <charset val="134"/>
      </rPr>
      <t>手动压盖一体塑料壶</t>
    </r>
  </si>
  <si>
    <t>15L</t>
  </si>
  <si>
    <r>
      <rPr>
        <sz val="10"/>
        <color rgb="FF000000"/>
        <rFont val="宋体"/>
        <charset val="134"/>
      </rPr>
      <t>爱丽丝、佳帮手、美翔</t>
    </r>
  </si>
  <si>
    <r>
      <rPr>
        <sz val="10"/>
        <color rgb="FF000000"/>
        <rFont val="宋体"/>
        <charset val="134"/>
      </rPr>
      <t>手动压盖</t>
    </r>
  </si>
  <si>
    <r>
      <rPr>
        <sz val="10"/>
        <color rgb="FF000000"/>
        <rFont val="宋体"/>
        <charset val="134"/>
      </rPr>
      <t>爱丽丝、佳帮手、劲行</t>
    </r>
  </si>
  <si>
    <r>
      <rPr>
        <sz val="10"/>
        <color rgb="FF000000"/>
        <rFont val="宋体"/>
        <charset val="134"/>
      </rPr>
      <t>配手动压盖硅胶管</t>
    </r>
  </si>
  <si>
    <r>
      <rPr>
        <sz val="10"/>
        <color rgb="FF000000"/>
        <rFont val="宋体"/>
        <charset val="134"/>
      </rPr>
      <t>配手动压盖</t>
    </r>
  </si>
  <si>
    <r>
      <rPr>
        <sz val="10"/>
        <color rgb="FF000000"/>
        <rFont val="宋体"/>
        <charset val="134"/>
      </rPr>
      <t>米</t>
    </r>
  </si>
  <si>
    <r>
      <rPr>
        <sz val="10"/>
        <color rgb="FF000000"/>
        <rFont val="宋体"/>
        <charset val="134"/>
      </rPr>
      <t>爱丽丝、佳帮手、道冠</t>
    </r>
  </si>
  <si>
    <r>
      <rPr>
        <sz val="10"/>
        <color rgb="FF000000"/>
        <rFont val="宋体"/>
        <charset val="134"/>
      </rPr>
      <t>纸箱</t>
    </r>
  </si>
  <si>
    <t>45*35*23</t>
  </si>
  <si>
    <r>
      <rPr>
        <sz val="10"/>
        <color rgb="FF000000"/>
        <rFont val="宋体"/>
        <charset val="134"/>
      </rPr>
      <t>奇望、非时序、京淘</t>
    </r>
  </si>
  <si>
    <r>
      <rPr>
        <sz val="10"/>
        <color rgb="FF000000"/>
        <rFont val="宋体"/>
        <charset val="134"/>
      </rPr>
      <t>废液桶</t>
    </r>
  </si>
  <si>
    <r>
      <rPr>
        <sz val="10"/>
        <color rgb="FF000000"/>
        <rFont val="Times New Roman"/>
        <charset val="134"/>
      </rPr>
      <t>25</t>
    </r>
    <r>
      <rPr>
        <sz val="10"/>
        <color rgb="FF000000"/>
        <rFont val="宋体"/>
        <charset val="134"/>
      </rPr>
      <t>升</t>
    </r>
  </si>
  <si>
    <r>
      <rPr>
        <sz val="10"/>
        <color rgb="FF000000"/>
        <rFont val="宋体"/>
        <charset val="134"/>
      </rPr>
      <t>爱丽丝、佳帮手、水杉</t>
    </r>
  </si>
  <si>
    <r>
      <rPr>
        <sz val="10"/>
        <color rgb="FF000000"/>
        <rFont val="宋体"/>
        <charset val="134"/>
      </rPr>
      <t>坩埚钳</t>
    </r>
  </si>
  <si>
    <r>
      <rPr>
        <sz val="10"/>
        <color rgb="FF000000"/>
        <rFont val="宋体"/>
        <charset val="134"/>
      </rPr>
      <t>不锈钢</t>
    </r>
    <r>
      <rPr>
        <sz val="10"/>
        <color rgb="FF000000"/>
        <rFont val="Times New Roman"/>
        <charset val="134"/>
      </rPr>
      <t>200mm/8</t>
    </r>
    <r>
      <rPr>
        <sz val="10"/>
        <color rgb="FF000000"/>
        <rFont val="宋体"/>
        <charset val="134"/>
      </rPr>
      <t>寸</t>
    </r>
  </si>
  <si>
    <r>
      <rPr>
        <sz val="10"/>
        <color rgb="FF000000"/>
        <rFont val="宋体"/>
        <charset val="134"/>
      </rPr>
      <t>北玻、天丽、兴达</t>
    </r>
  </si>
  <si>
    <r>
      <rPr>
        <sz val="10"/>
        <color rgb="FF000000"/>
        <rFont val="宋体"/>
        <charset val="134"/>
      </rPr>
      <t>一次性手套</t>
    </r>
  </si>
  <si>
    <r>
      <rPr>
        <sz val="10"/>
        <color rgb="FF000000"/>
        <rFont val="宋体"/>
        <charset val="134"/>
      </rPr>
      <t>中号、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宋体"/>
        <charset val="134"/>
      </rPr>
      <t>张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盒</t>
    </r>
  </si>
  <si>
    <r>
      <rPr>
        <sz val="10"/>
        <color rgb="FF000000"/>
        <rFont val="宋体"/>
        <charset val="134"/>
      </rPr>
      <t>盒</t>
    </r>
  </si>
  <si>
    <r>
      <rPr>
        <sz val="10"/>
        <color rgb="FF000000"/>
        <rFont val="宋体"/>
        <charset val="134"/>
      </rPr>
      <t>恒生、英科医疗、光明</t>
    </r>
  </si>
  <si>
    <r>
      <rPr>
        <sz val="10"/>
        <color rgb="FF000000"/>
        <rFont val="宋体"/>
        <charset val="134"/>
      </rPr>
      <t>加长加厚防水丁腈手套</t>
    </r>
  </si>
  <si>
    <r>
      <rPr>
        <sz val="10"/>
        <color rgb="FF000000"/>
        <rFont val="宋体"/>
        <charset val="134"/>
      </rPr>
      <t>中号、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宋体"/>
        <charset val="134"/>
      </rPr>
      <t>双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盒</t>
    </r>
  </si>
  <si>
    <r>
      <rPr>
        <sz val="10"/>
        <color rgb="FF000000"/>
        <rFont val="宋体"/>
        <charset val="134"/>
      </rPr>
      <t>恒生、英科医疗、麦迪康</t>
    </r>
  </si>
  <si>
    <r>
      <rPr>
        <sz val="10"/>
        <color rgb="FF000000"/>
        <rFont val="Times New Roman"/>
        <charset val="134"/>
      </rPr>
      <t>500</t>
    </r>
    <r>
      <rPr>
        <sz val="10"/>
        <color rgb="FF000000"/>
        <rFont val="宋体"/>
        <charset val="134"/>
      </rPr>
      <t>克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宋体"/>
        <charset val="134"/>
      </rPr>
      <t>包</t>
    </r>
  </si>
  <si>
    <r>
      <rPr>
        <sz val="10"/>
        <color rgb="FF000000"/>
        <rFont val="宋体"/>
        <charset val="134"/>
      </rPr>
      <t>包</t>
    </r>
  </si>
  <si>
    <r>
      <rPr>
        <sz val="10"/>
        <color rgb="FF000000"/>
        <rFont val="宋体"/>
        <charset val="134"/>
      </rPr>
      <t>恒生、英科医疗、羡筠</t>
    </r>
  </si>
  <si>
    <r>
      <rPr>
        <sz val="10"/>
        <color rgb="FF000000"/>
        <rFont val="宋体"/>
        <charset val="134"/>
      </rPr>
      <t>大方滤纸</t>
    </r>
  </si>
  <si>
    <t>60*60</t>
  </si>
  <si>
    <r>
      <rPr>
        <sz val="10"/>
        <color rgb="FF000000"/>
        <rFont val="宋体"/>
        <charset val="134"/>
      </rPr>
      <t>张</t>
    </r>
  </si>
  <si>
    <r>
      <rPr>
        <sz val="10"/>
        <color rgb="FF000000"/>
        <rFont val="Times New Roman"/>
        <charset val="134"/>
      </rPr>
      <t>Labsar</t>
    </r>
    <r>
      <rPr>
        <sz val="10"/>
        <color rgb="FF000000"/>
        <rFont val="宋体"/>
        <charset val="134"/>
      </rPr>
      <t>、双圈、三爱思</t>
    </r>
  </si>
  <si>
    <r>
      <rPr>
        <sz val="10"/>
        <color rgb="FF000000"/>
        <rFont val="宋体"/>
        <charset val="134"/>
      </rPr>
      <t>定性滤纸</t>
    </r>
  </si>
  <si>
    <r>
      <rPr>
        <sz val="10"/>
        <color rgb="FF000000"/>
        <rFont val="宋体"/>
        <charset val="134"/>
      </rPr>
      <t>中速</t>
    </r>
    <r>
      <rPr>
        <sz val="10"/>
        <color rgb="FF000000"/>
        <rFont val="Times New Roman"/>
        <charset val="134"/>
      </rPr>
      <t xml:space="preserve"> 7cm</t>
    </r>
  </si>
  <si>
    <r>
      <rPr>
        <sz val="10"/>
        <color rgb="FF000000"/>
        <rFont val="宋体"/>
        <charset val="134"/>
      </rPr>
      <t>箱</t>
    </r>
  </si>
  <si>
    <r>
      <rPr>
        <sz val="10"/>
        <color rgb="FF000000"/>
        <rFont val="宋体"/>
        <charset val="134"/>
      </rPr>
      <t>洗瓶</t>
    </r>
  </si>
  <si>
    <t>250mL</t>
  </si>
  <si>
    <r>
      <rPr>
        <sz val="10"/>
        <color rgb="FF000000"/>
        <rFont val="宋体"/>
        <charset val="134"/>
      </rPr>
      <t>试管</t>
    </r>
  </si>
  <si>
    <t>12*100</t>
  </si>
  <si>
    <r>
      <rPr>
        <sz val="10"/>
        <color rgb="FF000000"/>
        <rFont val="宋体"/>
        <charset val="134"/>
      </rPr>
      <t>北玻、蜀牛、环球</t>
    </r>
  </si>
  <si>
    <r>
      <rPr>
        <sz val="10"/>
        <color rgb="FF000000"/>
        <rFont val="宋体"/>
        <charset val="134"/>
      </rPr>
      <t>乳胶管</t>
    </r>
  </si>
  <si>
    <t>9mm*12mm</t>
  </si>
  <si>
    <r>
      <rPr>
        <sz val="10"/>
        <color rgb="FF000000"/>
        <rFont val="宋体"/>
        <charset val="134"/>
      </rPr>
      <t>天连和谐、道冠、北京黎明</t>
    </r>
  </si>
  <si>
    <r>
      <rPr>
        <sz val="10"/>
        <color rgb="FF000000"/>
        <rFont val="宋体"/>
        <charset val="134"/>
      </rPr>
      <t>洗耳球</t>
    </r>
  </si>
  <si>
    <r>
      <rPr>
        <sz val="10"/>
        <color rgb="FF000000"/>
        <rFont val="宋体"/>
        <charset val="134"/>
      </rPr>
      <t>中号</t>
    </r>
  </si>
  <si>
    <r>
      <rPr>
        <sz val="10"/>
        <color rgb="FF000000"/>
        <rFont val="宋体"/>
        <charset val="134"/>
      </rPr>
      <t>量筒</t>
    </r>
  </si>
  <si>
    <t>25mL</t>
  </si>
  <si>
    <r>
      <rPr>
        <sz val="10"/>
        <color rgb="FF000000"/>
        <rFont val="宋体"/>
        <charset val="134"/>
      </rPr>
      <t>塑料盒</t>
    </r>
  </si>
  <si>
    <r>
      <rPr>
        <sz val="10"/>
        <color rgb="FF000000"/>
        <rFont val="宋体"/>
        <charset val="134"/>
      </rPr>
      <t>外盒长</t>
    </r>
    <r>
      <rPr>
        <sz val="10"/>
        <color rgb="FF000000"/>
        <rFont val="Times New Roman"/>
        <charset val="134"/>
      </rPr>
      <t>11.8cm</t>
    </r>
    <r>
      <rPr>
        <sz val="10"/>
        <color rgb="FF000000"/>
        <rFont val="宋体"/>
        <charset val="134"/>
      </rPr>
      <t>、宽</t>
    </r>
    <r>
      <rPr>
        <sz val="10"/>
        <color rgb="FF000000"/>
        <rFont val="Times New Roman"/>
        <charset val="134"/>
      </rPr>
      <t>9.5cm</t>
    </r>
    <r>
      <rPr>
        <sz val="10"/>
        <color rgb="FF000000"/>
        <rFont val="宋体"/>
        <charset val="134"/>
      </rPr>
      <t>、高</t>
    </r>
    <r>
      <rPr>
        <sz val="10"/>
        <color rgb="FF000000"/>
        <rFont val="Times New Roman"/>
        <charset val="134"/>
      </rPr>
      <t>10cm</t>
    </r>
    <r>
      <rPr>
        <sz val="10"/>
        <color rgb="FF000000"/>
        <rFont val="宋体"/>
        <charset val="134"/>
      </rPr>
      <t>，内盒</t>
    </r>
    <r>
      <rPr>
        <sz val="10"/>
        <color rgb="FF000000"/>
        <rFont val="Times New Roman"/>
        <charset val="134"/>
      </rPr>
      <t>382mL*2</t>
    </r>
  </si>
  <si>
    <r>
      <rPr>
        <sz val="10"/>
        <color rgb="FF000000"/>
        <rFont val="宋体"/>
        <charset val="134"/>
      </rPr>
      <t>易僮享家生活馆、唯真、洁佰惠</t>
    </r>
  </si>
  <si>
    <r>
      <rPr>
        <sz val="10"/>
        <color rgb="FF000000"/>
        <rFont val="宋体"/>
        <charset val="134"/>
      </rPr>
      <t>外盒长</t>
    </r>
    <r>
      <rPr>
        <sz val="10"/>
        <color rgb="FF000000"/>
        <rFont val="Times New Roman"/>
        <charset val="134"/>
      </rPr>
      <t>19cm</t>
    </r>
    <r>
      <rPr>
        <sz val="10"/>
        <color rgb="FF000000"/>
        <rFont val="宋体"/>
        <charset val="134"/>
      </rPr>
      <t>、宽</t>
    </r>
    <r>
      <rPr>
        <sz val="10"/>
        <color rgb="FF000000"/>
        <rFont val="Times New Roman"/>
        <charset val="134"/>
      </rPr>
      <t>12cm</t>
    </r>
    <r>
      <rPr>
        <sz val="10"/>
        <color rgb="FF000000"/>
        <rFont val="宋体"/>
        <charset val="134"/>
      </rPr>
      <t>、高</t>
    </r>
    <r>
      <rPr>
        <sz val="10"/>
        <color rgb="FF000000"/>
        <rFont val="Times New Roman"/>
        <charset val="134"/>
      </rPr>
      <t>10cm</t>
    </r>
    <r>
      <rPr>
        <sz val="10"/>
        <color rgb="FF000000"/>
        <rFont val="宋体"/>
        <charset val="134"/>
      </rPr>
      <t>，内盒</t>
    </r>
    <r>
      <rPr>
        <sz val="10"/>
        <color rgb="FF000000"/>
        <rFont val="Times New Roman"/>
        <charset val="134"/>
      </rPr>
      <t>382mL*4</t>
    </r>
  </si>
  <si>
    <r>
      <rPr>
        <sz val="10"/>
        <color rgb="FF000000"/>
        <rFont val="宋体"/>
        <charset val="134"/>
      </rPr>
      <t>制冰机</t>
    </r>
  </si>
  <si>
    <r>
      <rPr>
        <sz val="10"/>
        <color rgb="FF000000"/>
        <rFont val="Times New Roman"/>
        <charset val="134"/>
      </rPr>
      <t xml:space="preserve">80kg </t>
    </r>
    <r>
      <rPr>
        <sz val="10"/>
        <color rgb="FF000000"/>
        <rFont val="宋体"/>
        <charset val="134"/>
      </rPr>
      <t>包安装</t>
    </r>
  </si>
  <si>
    <r>
      <rPr>
        <sz val="10"/>
        <color rgb="FF000000"/>
        <rFont val="宋体"/>
        <charset val="134"/>
      </rPr>
      <t>新飞、北极熊、志高</t>
    </r>
  </si>
  <si>
    <r>
      <rPr>
        <sz val="10"/>
        <color rgb="FF000000"/>
        <rFont val="宋体"/>
        <charset val="134"/>
      </rPr>
      <t>抽滤瓶</t>
    </r>
  </si>
  <si>
    <r>
      <rPr>
        <sz val="10"/>
        <color rgb="FF000000"/>
        <rFont val="Times New Roman"/>
        <charset val="134"/>
      </rPr>
      <t>100mL(</t>
    </r>
    <r>
      <rPr>
        <sz val="10"/>
        <color rgb="FF000000"/>
        <rFont val="宋体"/>
        <charset val="134"/>
      </rPr>
      <t>瓶口为</t>
    </r>
    <r>
      <rPr>
        <sz val="10"/>
        <color rgb="FF000000"/>
        <rFont val="Times New Roman"/>
        <charset val="134"/>
      </rPr>
      <t>19mm*26mm)</t>
    </r>
  </si>
  <si>
    <r>
      <rPr>
        <sz val="10"/>
        <color rgb="FF000000"/>
        <rFont val="宋体"/>
        <charset val="134"/>
      </rPr>
      <t>丁腈劳保手套</t>
    </r>
  </si>
  <si>
    <r>
      <rPr>
        <sz val="10"/>
        <color rgb="FF000000"/>
        <rFont val="宋体"/>
        <charset val="134"/>
      </rPr>
      <t>双</t>
    </r>
  </si>
  <si>
    <r>
      <rPr>
        <sz val="10"/>
        <color rgb="FF000000"/>
        <rFont val="宋体"/>
        <charset val="134"/>
      </rPr>
      <t>恒生、英科医疗、伟鸿</t>
    </r>
  </si>
  <si>
    <t>无水硫酸镁</t>
  </si>
  <si>
    <r>
      <rPr>
        <sz val="10"/>
        <rFont val="Times New Roman"/>
        <charset val="134"/>
      </rPr>
      <t xml:space="preserve">CAS:7487-88-9  </t>
    </r>
    <r>
      <rPr>
        <sz val="10"/>
        <rFont val="宋体"/>
        <charset val="134"/>
      </rPr>
      <t>颗粒，</t>
    </r>
    <r>
      <rPr>
        <sz val="10"/>
        <rFont val="Times New Roman"/>
        <charset val="134"/>
      </rPr>
      <t>AR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500g/</t>
    </r>
    <r>
      <rPr>
        <sz val="10"/>
        <rFont val="宋体"/>
        <charset val="134"/>
      </rPr>
      <t>瓶</t>
    </r>
  </si>
  <si>
    <t>国药、麦克林、安耐吉</t>
  </si>
  <si>
    <t>无水碳酸氢钠</t>
  </si>
  <si>
    <r>
      <rPr>
        <sz val="10"/>
        <rFont val="Times New Roman"/>
        <charset val="134"/>
      </rPr>
      <t>CAS:144-55-8    AR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500g/</t>
    </r>
    <r>
      <rPr>
        <sz val="10"/>
        <rFont val="宋体"/>
        <charset val="134"/>
      </rPr>
      <t>瓶</t>
    </r>
  </si>
  <si>
    <r>
      <rPr>
        <sz val="10"/>
        <rFont val="Times New Roman"/>
        <charset val="134"/>
      </rPr>
      <t>CAS: 7647-14-5    AR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500g/</t>
    </r>
    <r>
      <rPr>
        <sz val="10"/>
        <rFont val="宋体"/>
        <charset val="134"/>
      </rPr>
      <t>瓶</t>
    </r>
  </si>
  <si>
    <r>
      <rPr>
        <sz val="10"/>
        <rFont val="Times New Roman"/>
        <charset val="134"/>
      </rPr>
      <t xml:space="preserve">CAS: 1310-73-2  </t>
    </r>
    <r>
      <rPr>
        <sz val="10"/>
        <rFont val="宋体"/>
        <charset val="134"/>
      </rPr>
      <t>颗粒</t>
    </r>
    <r>
      <rPr>
        <sz val="10"/>
        <rFont val="Times New Roman"/>
        <charset val="134"/>
      </rPr>
      <t xml:space="preserve">  AR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500g/</t>
    </r>
    <r>
      <rPr>
        <sz val="10"/>
        <rFont val="宋体"/>
        <charset val="134"/>
      </rPr>
      <t>瓶</t>
    </r>
  </si>
  <si>
    <t>氢氧化钾</t>
  </si>
  <si>
    <r>
      <rPr>
        <sz val="10"/>
        <rFont val="Times New Roman"/>
        <charset val="134"/>
      </rPr>
      <t>CAS: 1310-58-3  AR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500g/</t>
    </r>
    <r>
      <rPr>
        <sz val="10"/>
        <rFont val="宋体"/>
        <charset val="134"/>
      </rPr>
      <t>瓶</t>
    </r>
  </si>
  <si>
    <r>
      <rPr>
        <sz val="10"/>
        <rFont val="宋体"/>
        <charset val="134"/>
      </rPr>
      <t>乙醇</t>
    </r>
    <r>
      <rPr>
        <sz val="10"/>
        <rFont val="Times New Roman"/>
        <charset val="134"/>
      </rPr>
      <t>95%</t>
    </r>
  </si>
  <si>
    <r>
      <rPr>
        <sz val="10"/>
        <rFont val="Times New Roman"/>
        <charset val="134"/>
      </rPr>
      <t>CAS: 64-17-5  AR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500mL/</t>
    </r>
    <r>
      <rPr>
        <sz val="10"/>
        <rFont val="宋体"/>
        <charset val="134"/>
      </rPr>
      <t>瓶</t>
    </r>
  </si>
  <si>
    <t>碳酸钙</t>
  </si>
  <si>
    <r>
      <rPr>
        <sz val="10"/>
        <rFont val="Times New Roman"/>
        <charset val="134"/>
      </rPr>
      <t>C AS: 471-34-1  AR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500g/</t>
    </r>
    <r>
      <rPr>
        <sz val="10"/>
        <rFont val="宋体"/>
        <charset val="134"/>
      </rPr>
      <t>瓶</t>
    </r>
  </si>
  <si>
    <t>二氧化硅</t>
  </si>
  <si>
    <r>
      <rPr>
        <sz val="10"/>
        <rFont val="Times New Roman"/>
        <charset val="134"/>
      </rPr>
      <t>CAS: 7631-86-9  AR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500g/</t>
    </r>
    <r>
      <rPr>
        <sz val="10"/>
        <rFont val="宋体"/>
        <charset val="134"/>
      </rPr>
      <t>瓶</t>
    </r>
  </si>
  <si>
    <t>氧化钙</t>
  </si>
  <si>
    <r>
      <rPr>
        <sz val="10"/>
        <rFont val="Times New Roman"/>
        <charset val="134"/>
      </rPr>
      <t>CAS: 1305-78-8  AR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500g/</t>
    </r>
    <r>
      <rPr>
        <sz val="10"/>
        <rFont val="宋体"/>
        <charset val="134"/>
      </rPr>
      <t>瓶</t>
    </r>
  </si>
  <si>
    <t>无水亚硫酸钠</t>
  </si>
  <si>
    <r>
      <rPr>
        <sz val="10"/>
        <rFont val="Times New Roman"/>
        <charset val="134"/>
      </rPr>
      <t>CAS: 7757-83-7  AR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500g/</t>
    </r>
    <r>
      <rPr>
        <sz val="10"/>
        <rFont val="宋体"/>
        <charset val="134"/>
      </rPr>
      <t>瓶</t>
    </r>
  </si>
  <si>
    <t>无水氯化钙</t>
  </si>
  <si>
    <r>
      <rPr>
        <sz val="10"/>
        <rFont val="Times New Roman"/>
        <charset val="134"/>
      </rPr>
      <t>CAS: 10043-52-4 AR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500g/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颗粒</t>
    </r>
  </si>
  <si>
    <t>乙酸乙酯</t>
  </si>
  <si>
    <r>
      <rPr>
        <sz val="10"/>
        <rFont val="Times New Roman"/>
        <charset val="134"/>
      </rPr>
      <t>CAS: 141-78-6  AR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500mL/</t>
    </r>
    <r>
      <rPr>
        <sz val="10"/>
        <rFont val="宋体"/>
        <charset val="134"/>
      </rPr>
      <t>瓶</t>
    </r>
  </si>
  <si>
    <t>冰醋酸</t>
  </si>
  <si>
    <r>
      <rPr>
        <sz val="10"/>
        <rFont val="Times New Roman"/>
        <charset val="134"/>
      </rPr>
      <t>CAS: 64-19-7  AR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500mL/</t>
    </r>
    <r>
      <rPr>
        <sz val="10"/>
        <rFont val="宋体"/>
        <charset val="134"/>
      </rPr>
      <t>瓶</t>
    </r>
  </si>
  <si>
    <t>环己醇</t>
  </si>
  <si>
    <r>
      <rPr>
        <sz val="10"/>
        <rFont val="Times New Roman"/>
        <charset val="134"/>
      </rPr>
      <t>CAS: 108-93-0  AR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500mL/</t>
    </r>
    <r>
      <rPr>
        <sz val="10"/>
        <rFont val="宋体"/>
        <charset val="134"/>
      </rPr>
      <t>瓶</t>
    </r>
  </si>
  <si>
    <t>正丁醇</t>
  </si>
  <si>
    <r>
      <rPr>
        <sz val="10"/>
        <rFont val="Times New Roman"/>
        <charset val="134"/>
      </rPr>
      <t>CAS: 71-36-3  AR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500mL/</t>
    </r>
    <r>
      <rPr>
        <sz val="10"/>
        <rFont val="宋体"/>
        <charset val="134"/>
      </rPr>
      <t>瓶</t>
    </r>
  </si>
  <si>
    <t>溴化钠</t>
  </si>
  <si>
    <r>
      <rPr>
        <sz val="10"/>
        <rFont val="Times New Roman"/>
        <charset val="134"/>
      </rPr>
      <t>CAS: 7647-15-6  AR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500g/</t>
    </r>
    <r>
      <rPr>
        <sz val="10"/>
        <rFont val="宋体"/>
        <charset val="134"/>
      </rPr>
      <t>瓶</t>
    </r>
  </si>
  <si>
    <t>异戊醇</t>
  </si>
  <si>
    <r>
      <rPr>
        <sz val="10"/>
        <rFont val="Times New Roman"/>
        <charset val="134"/>
      </rPr>
      <t>CAS: 123-51-3 AR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500mL/</t>
    </r>
    <r>
      <rPr>
        <sz val="10"/>
        <rFont val="宋体"/>
        <charset val="134"/>
      </rPr>
      <t>瓶</t>
    </r>
  </si>
  <si>
    <t>苯胺</t>
  </si>
  <si>
    <r>
      <rPr>
        <sz val="10"/>
        <rFont val="Times New Roman"/>
        <charset val="134"/>
      </rPr>
      <t>CAS: 62-53-3  AR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500mL/</t>
    </r>
    <r>
      <rPr>
        <sz val="10"/>
        <rFont val="宋体"/>
        <charset val="134"/>
      </rPr>
      <t>瓶</t>
    </r>
  </si>
  <si>
    <t>无水亚硫酸氢钠</t>
  </si>
  <si>
    <r>
      <rPr>
        <sz val="10"/>
        <rFont val="Times New Roman"/>
        <charset val="134"/>
      </rPr>
      <t>CAS: 7631-90-5  AR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500g/</t>
    </r>
    <r>
      <rPr>
        <sz val="10"/>
        <rFont val="宋体"/>
        <charset val="134"/>
      </rPr>
      <t>瓶</t>
    </r>
  </si>
  <si>
    <t>茶叶</t>
  </si>
  <si>
    <t>粗茶叶</t>
  </si>
  <si>
    <t>斤</t>
  </si>
  <si>
    <t>恩施雨露、宜昌五峰、天蓬岩</t>
  </si>
  <si>
    <t>升降台</t>
  </si>
  <si>
    <t>15cmx15cm</t>
  </si>
  <si>
    <t>垒固、比克曼、荣码</t>
  </si>
  <si>
    <t>加热锅</t>
  </si>
  <si>
    <r>
      <rPr>
        <sz val="10"/>
        <rFont val="宋体"/>
        <charset val="134"/>
      </rPr>
      <t>与加热套内径配套，</t>
    </r>
    <r>
      <rPr>
        <sz val="10"/>
        <rFont val="Times New Roman"/>
        <charset val="134"/>
      </rPr>
      <t>500ml</t>
    </r>
  </si>
  <si>
    <t>予华、力辰、永光明</t>
  </si>
  <si>
    <t>加热套内径有不同尺寸，需要不同尺寸的锅</t>
  </si>
  <si>
    <r>
      <rPr>
        <sz val="10"/>
        <rFont val="宋体"/>
        <charset val="134"/>
      </rPr>
      <t>与加热套内径配套，</t>
    </r>
    <r>
      <rPr>
        <sz val="10"/>
        <rFont val="Times New Roman"/>
        <charset val="134"/>
      </rPr>
      <t>250ml</t>
    </r>
  </si>
  <si>
    <t>试剂推车</t>
  </si>
  <si>
    <r>
      <rPr>
        <sz val="10"/>
        <rFont val="Times New Roman"/>
        <charset val="134"/>
      </rPr>
      <t xml:space="preserve">90*60cm </t>
    </r>
    <r>
      <rPr>
        <sz val="10"/>
        <rFont val="宋体"/>
        <charset val="134"/>
      </rPr>
      <t>双层</t>
    </r>
  </si>
  <si>
    <t>搬运宝、德力西、潞远行</t>
  </si>
  <si>
    <t>石棉网</t>
  </si>
  <si>
    <t>15*15cm</t>
  </si>
  <si>
    <t>磁子</t>
  </si>
  <si>
    <t>1.5cm</t>
  </si>
  <si>
    <t>蒸发皿</t>
  </si>
  <si>
    <t>100mL</t>
  </si>
  <si>
    <t>唐山、蜀牛、华耀</t>
  </si>
  <si>
    <t>蒸馏头</t>
  </si>
  <si>
    <r>
      <rPr>
        <sz val="10"/>
        <rFont val="Times New Roman"/>
        <charset val="134"/>
      </rPr>
      <t>14/19/19,29mmOD,3mm</t>
    </r>
    <r>
      <rPr>
        <sz val="10"/>
        <rFont val="宋体"/>
        <charset val="134"/>
      </rPr>
      <t>加厚</t>
    </r>
  </si>
  <si>
    <t>蜀牛、欣维尔、环球</t>
  </si>
  <si>
    <t>尾接管</t>
  </si>
  <si>
    <r>
      <rPr>
        <sz val="10"/>
        <rFont val="Times New Roman"/>
        <charset val="134"/>
      </rPr>
      <t>19/26,105°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2.3mm</t>
    </r>
    <r>
      <rPr>
        <sz val="10"/>
        <rFont val="宋体"/>
        <charset val="134"/>
      </rPr>
      <t>厚</t>
    </r>
  </si>
  <si>
    <t>玻璃漏斗</t>
  </si>
  <si>
    <t>7.5cm 19#</t>
  </si>
  <si>
    <t>锥形瓶</t>
  </si>
  <si>
    <t>100mL*19#</t>
  </si>
  <si>
    <t>250mL*19#</t>
  </si>
  <si>
    <t>球形冷凝管</t>
  </si>
  <si>
    <r>
      <rPr>
        <sz val="10"/>
        <rFont val="Times New Roman"/>
        <charset val="134"/>
      </rPr>
      <t>19/26</t>
    </r>
    <r>
      <rPr>
        <sz val="10"/>
        <rFont val="宋体"/>
        <charset val="134"/>
      </rPr>
      <t>，有效长度：</t>
    </r>
    <r>
      <rPr>
        <sz val="10"/>
        <rFont val="Times New Roman"/>
        <charset val="134"/>
      </rPr>
      <t>200mm</t>
    </r>
    <r>
      <rPr>
        <sz val="10"/>
        <rFont val="宋体"/>
        <charset val="134"/>
      </rPr>
      <t>，直径</t>
    </r>
    <r>
      <rPr>
        <sz val="10"/>
        <rFont val="Times New Roman"/>
        <charset val="134"/>
      </rPr>
      <t>10mm</t>
    </r>
  </si>
  <si>
    <t>直形冷凝管</t>
  </si>
  <si>
    <t>圆底烧瓶</t>
  </si>
  <si>
    <t>19/26   100mL</t>
  </si>
  <si>
    <t>19/26  50mL</t>
  </si>
  <si>
    <t>实验服</t>
  </si>
  <si>
    <r>
      <rPr>
        <sz val="10"/>
        <rFont val="Times New Roman"/>
        <charset val="134"/>
      </rPr>
      <t>170</t>
    </r>
    <r>
      <rPr>
        <sz val="10"/>
        <rFont val="宋体"/>
        <charset val="134"/>
      </rPr>
      <t>，长袖</t>
    </r>
  </si>
  <si>
    <t>件</t>
  </si>
  <si>
    <t>尖狮、棠风奕、邦乐华</t>
  </si>
  <si>
    <t>碘伏消毒液</t>
  </si>
  <si>
    <r>
      <rPr>
        <sz val="10"/>
        <rFont val="Times New Roman"/>
        <charset val="134"/>
      </rPr>
      <t>100mm/</t>
    </r>
    <r>
      <rPr>
        <sz val="10"/>
        <rFont val="宋体"/>
        <charset val="134"/>
      </rPr>
      <t>瓶</t>
    </r>
  </si>
  <si>
    <t>海氏海诺、可孚、利尔康</t>
  </si>
  <si>
    <t>碘伏棉签</t>
  </si>
  <si>
    <r>
      <rPr>
        <sz val="10"/>
        <rFont val="Times New Roman"/>
        <charset val="134"/>
      </rPr>
      <t>50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</si>
  <si>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棉签</t>
  </si>
  <si>
    <t>双头园，白色，竹棒型</t>
  </si>
  <si>
    <t>防水创口贴</t>
  </si>
  <si>
    <r>
      <rPr>
        <sz val="10"/>
        <rFont val="Times New Roman"/>
        <charset val="134"/>
      </rPr>
      <t>70mmx23mm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片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</si>
  <si>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标签</t>
  </si>
  <si>
    <t>张</t>
  </si>
  <si>
    <t>得力、离草、晨光</t>
  </si>
  <si>
    <t>小号</t>
  </si>
  <si>
    <t>大号</t>
  </si>
  <si>
    <t>特大号</t>
  </si>
  <si>
    <t>电子天平</t>
  </si>
  <si>
    <t>600g/0.01g</t>
  </si>
  <si>
    <t>浦春、力辰、乐祺</t>
  </si>
  <si>
    <r>
      <rPr>
        <sz val="10"/>
        <rFont val="Times New Roman"/>
        <charset val="134"/>
      </rPr>
      <t>7cmX100</t>
    </r>
    <r>
      <rPr>
        <sz val="10"/>
        <rFont val="宋体"/>
        <charset val="134"/>
      </rPr>
      <t>张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包，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包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箱</t>
    </r>
  </si>
  <si>
    <t>箱</t>
  </si>
  <si>
    <t>双圈，皎洁、北木</t>
  </si>
  <si>
    <r>
      <rPr>
        <sz val="10"/>
        <rFont val="Times New Roman"/>
        <charset val="134"/>
      </rPr>
      <t>15cmX100</t>
    </r>
    <r>
      <rPr>
        <sz val="10"/>
        <rFont val="宋体"/>
        <charset val="134"/>
      </rPr>
      <t>张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包，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包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箱</t>
    </r>
  </si>
  <si>
    <r>
      <rPr>
        <sz val="10"/>
        <rFont val="Times New Roman"/>
        <charset val="134"/>
      </rPr>
      <t>KN95</t>
    </r>
    <r>
      <rPr>
        <sz val="10"/>
        <rFont val="宋体"/>
        <charset val="134"/>
      </rPr>
      <t>防护口罩</t>
    </r>
  </si>
  <si>
    <r>
      <rPr>
        <sz val="10"/>
        <rFont val="Times New Roman"/>
        <charset val="134"/>
      </rPr>
      <t>20</t>
    </r>
    <r>
      <rPr>
        <sz val="10"/>
        <rFont val="宋体"/>
        <charset val="134"/>
      </rPr>
      <t>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</si>
  <si>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t>活性炭口罩</t>
  </si>
  <si>
    <r>
      <rPr>
        <sz val="10"/>
        <rFont val="Times New Roman"/>
        <charset val="134"/>
      </rPr>
      <t>50</t>
    </r>
    <r>
      <rPr>
        <sz val="10"/>
        <rFont val="宋体"/>
        <charset val="134"/>
      </rPr>
      <t>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</si>
  <si>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海氏海诺、可孚、以安</t>
  </si>
  <si>
    <t>药勺</t>
  </si>
  <si>
    <t>双圆头，一大一小</t>
  </si>
  <si>
    <t>潮州、张家港、红卫</t>
  </si>
  <si>
    <t>微量</t>
  </si>
  <si>
    <t>镊子</t>
  </si>
  <si>
    <t>14cm</t>
  </si>
  <si>
    <t>温度计套管</t>
  </si>
  <si>
    <r>
      <rPr>
        <sz val="10"/>
        <rFont val="Times New Roman"/>
        <charset val="134"/>
      </rPr>
      <t>14/23</t>
    </r>
    <r>
      <rPr>
        <sz val="10"/>
        <rFont val="宋体"/>
        <charset val="134"/>
      </rPr>
      <t>，红色</t>
    </r>
  </si>
  <si>
    <r>
      <rPr>
        <sz val="10"/>
        <rFont val="宋体"/>
        <charset val="134"/>
      </rPr>
      <t>蜀牛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汉都化玻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环球</t>
    </r>
  </si>
  <si>
    <t>温度计</t>
  </si>
  <si>
    <r>
      <rPr>
        <sz val="10"/>
        <rFont val="Times New Roman"/>
        <charset val="134"/>
      </rPr>
      <t>200℃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</si>
  <si>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红星、天津星源、上海天平</t>
  </si>
  <si>
    <r>
      <rPr>
        <sz val="10"/>
        <rFont val="Times New Roman"/>
        <charset val="134"/>
      </rPr>
      <t>500</t>
    </r>
    <r>
      <rPr>
        <sz val="10"/>
        <rFont val="宋体"/>
        <charset val="134"/>
      </rPr>
      <t>张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包，</t>
    </r>
    <r>
      <rPr>
        <sz val="10"/>
        <rFont val="Times New Roman"/>
        <charset val="134"/>
      </rPr>
      <t>100</t>
    </r>
    <r>
      <rPr>
        <sz val="10"/>
        <rFont val="Times New Roman"/>
        <charset val="134"/>
      </rPr>
      <t>x1</t>
    </r>
    <r>
      <rPr>
        <sz val="10"/>
        <rFont val="Times New Roman"/>
        <charset val="134"/>
      </rPr>
      <t>00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包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箱</t>
    </r>
  </si>
  <si>
    <r>
      <rPr>
        <sz val="10"/>
        <rFont val="宋体"/>
        <charset val="134"/>
      </rPr>
      <t>比克曼生物、江苏翌哲、理助科耗</t>
    </r>
    <r>
      <rPr>
        <sz val="10"/>
        <rFont val="Times New Roman"/>
        <charset val="134"/>
      </rPr>
      <t xml:space="preserve"> </t>
    </r>
  </si>
  <si>
    <t>一次性检查手套</t>
  </si>
  <si>
    <r>
      <rPr>
        <sz val="10"/>
        <rFont val="Times New Roman"/>
        <charset val="134"/>
      </rPr>
      <t>70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包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盒，</t>
    </r>
    <r>
      <rPr>
        <sz val="10"/>
        <rFont val="Times New Roman"/>
        <charset val="134"/>
      </rPr>
      <t>700</t>
    </r>
    <r>
      <rPr>
        <sz val="10"/>
        <rFont val="宋体"/>
        <charset val="134"/>
      </rPr>
      <t>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盒，中号</t>
    </r>
  </si>
  <si>
    <t>光明、麦迪康、爱马斯</t>
  </si>
  <si>
    <t>一次性丁晴防护手套</t>
  </si>
  <si>
    <r>
      <rPr>
        <sz val="10"/>
        <rFont val="Times New Roman"/>
        <charset val="134"/>
      </rPr>
      <t>100</t>
    </r>
    <r>
      <rPr>
        <sz val="10"/>
        <rFont val="宋体"/>
        <charset val="134"/>
      </rPr>
      <t>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</si>
  <si>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丁腈防滑手套</t>
  </si>
  <si>
    <t>38cm</t>
  </si>
  <si>
    <t>光明、麦迪康、伟鸿</t>
  </si>
  <si>
    <t>耐酸耐碱长手套</t>
  </si>
  <si>
    <t>三蝶、南洋、安乐</t>
  </si>
  <si>
    <t>电工绝缘手套</t>
  </si>
  <si>
    <t>1000V</t>
  </si>
  <si>
    <t>盾护猫、星宇、大卫</t>
  </si>
  <si>
    <r>
      <rPr>
        <sz val="10"/>
        <rFont val="Times New Roman"/>
        <charset val="134"/>
      </rPr>
      <t>3mL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</si>
  <si>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t>环球、新星、苏品</t>
  </si>
  <si>
    <r>
      <rPr>
        <sz val="10"/>
        <rFont val="Times New Roman"/>
        <charset val="134"/>
      </rPr>
      <t>1mL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</si>
  <si>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t>安全管</t>
  </si>
  <si>
    <r>
      <rPr>
        <sz val="10"/>
        <rFont val="宋体"/>
        <charset val="134"/>
      </rPr>
      <t>磨口，长度</t>
    </r>
    <r>
      <rPr>
        <sz val="10"/>
        <rFont val="Times New Roman"/>
        <charset val="134"/>
      </rPr>
      <t>60cm</t>
    </r>
  </si>
  <si>
    <t>蜀牛、汉都化玻、欣维尔</t>
  </si>
  <si>
    <t>弯管塞</t>
  </si>
  <si>
    <r>
      <rPr>
        <sz val="10"/>
        <rFont val="宋体"/>
        <charset val="134"/>
      </rPr>
      <t>磨口，</t>
    </r>
    <r>
      <rPr>
        <sz val="10"/>
        <rFont val="Times New Roman"/>
        <charset val="134"/>
      </rPr>
      <t>19#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10cm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120°</t>
    </r>
  </si>
  <si>
    <r>
      <rPr>
        <sz val="10"/>
        <rFont val="宋体"/>
        <charset val="134"/>
      </rPr>
      <t>磨口，</t>
    </r>
    <r>
      <rPr>
        <sz val="10"/>
        <rFont val="Times New Roman"/>
        <charset val="134"/>
      </rPr>
      <t>19#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120°</t>
    </r>
  </si>
  <si>
    <t>三劲烧瓶</t>
  </si>
  <si>
    <r>
      <rPr>
        <sz val="10"/>
        <rFont val="Times New Roman"/>
        <charset val="134"/>
      </rPr>
      <t>250mL</t>
    </r>
    <r>
      <rPr>
        <sz val="10"/>
        <rFont val="宋体"/>
        <charset val="134"/>
      </rPr>
      <t>，磨口</t>
    </r>
  </si>
  <si>
    <t>螺旋止水夹</t>
  </si>
  <si>
    <t>兴达、天丽、新星</t>
  </si>
  <si>
    <t>废液桶</t>
  </si>
  <si>
    <r>
      <rPr>
        <sz val="10"/>
        <rFont val="Times New Roman"/>
        <charset val="134"/>
      </rPr>
      <t>25L</t>
    </r>
    <r>
      <rPr>
        <sz val="10"/>
        <rFont val="宋体"/>
        <charset val="134"/>
      </rPr>
      <t>，白色</t>
    </r>
  </si>
  <si>
    <t>水杉、力宁、永辉</t>
  </si>
  <si>
    <t>6*9mm</t>
  </si>
  <si>
    <t>北京黎明、道冠、革方</t>
  </si>
  <si>
    <t>硅胶管</t>
  </si>
  <si>
    <t>16*25mm</t>
  </si>
  <si>
    <t>米</t>
  </si>
  <si>
    <r>
      <rPr>
        <sz val="10"/>
        <rFont val="宋体"/>
        <charset val="134"/>
      </rPr>
      <t>纯仕、道冠、</t>
    </r>
    <r>
      <rPr>
        <sz val="10"/>
        <rFont val="Times New Roman"/>
        <charset val="134"/>
      </rPr>
      <t>OUPLI</t>
    </r>
  </si>
  <si>
    <t>烧瓶夹</t>
  </si>
  <si>
    <t>不锈钢</t>
  </si>
  <si>
    <t>冷凝管夹</t>
  </si>
  <si>
    <t>玻璃蓝盖试剂瓶</t>
  </si>
  <si>
    <r>
      <rPr>
        <sz val="10"/>
        <rFont val="Times New Roman"/>
        <charset val="134"/>
      </rPr>
      <t>500mL</t>
    </r>
    <r>
      <rPr>
        <sz val="10"/>
        <rFont val="宋体"/>
        <charset val="134"/>
      </rPr>
      <t>，无色，高硼硅，耐酸碱</t>
    </r>
  </si>
  <si>
    <t>人造沸石</t>
  </si>
  <si>
    <r>
      <rPr>
        <sz val="10"/>
        <rFont val="Times New Roman"/>
        <charset val="134"/>
      </rPr>
      <t>LR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250</t>
    </r>
    <r>
      <rPr>
        <sz val="10"/>
        <rFont val="宋体"/>
        <charset val="134"/>
      </rPr>
      <t>克，颗粒</t>
    </r>
  </si>
  <si>
    <t>大茂</t>
  </si>
  <si>
    <t>卡扣</t>
  </si>
  <si>
    <r>
      <rPr>
        <sz val="10"/>
        <rFont val="宋体"/>
        <charset val="134"/>
      </rPr>
      <t>红色，</t>
    </r>
    <r>
      <rPr>
        <sz val="10"/>
        <rFont val="Times New Roman"/>
        <charset val="134"/>
      </rPr>
      <t>19</t>
    </r>
  </si>
  <si>
    <t>环球、新星、蜀牛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</si>
</sst>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);[Red]\(0.0\)"/>
    <numFmt numFmtId="178" formatCode="0.00_ "/>
    <numFmt numFmtId="179" formatCode="0.0_ 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indexed="8"/>
      <name val="Times New Roman"/>
      <charset val="134"/>
    </font>
    <font>
      <sz val="10"/>
      <name val="宋体"/>
      <charset val="134"/>
    </font>
    <font>
      <b/>
      <sz val="10"/>
      <color rgb="FFFF0000"/>
      <name val="Times New Roman"/>
      <charset val="134"/>
    </font>
    <font>
      <b/>
      <sz val="10"/>
      <color indexed="8"/>
      <name val="Times New Roman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Times New Roman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5" borderId="20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6" borderId="21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3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176" fontId="6" fillId="2" borderId="1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178" fontId="6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8" fontId="5" fillId="0" borderId="6" xfId="0" applyNumberFormat="1" applyFont="1" applyFill="1" applyBorder="1" applyAlignment="1">
      <alignment horizontal="center" vertical="center"/>
    </xf>
    <xf numFmtId="178" fontId="5" fillId="0" borderId="15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6" Type="http://schemas.openxmlformats.org/officeDocument/2006/relationships/image" Target="media/image26.jpeg"/><Relationship Id="rId25" Type="http://schemas.openxmlformats.org/officeDocument/2006/relationships/image" Target="media/image25.jpeg"/><Relationship Id="rId24" Type="http://schemas.openxmlformats.org/officeDocument/2006/relationships/image" Target="media/image24.jpeg"/><Relationship Id="rId23" Type="http://schemas.openxmlformats.org/officeDocument/2006/relationships/image" Target="media/image23.jpeg"/><Relationship Id="rId22" Type="http://schemas.openxmlformats.org/officeDocument/2006/relationships/image" Target="media/image22.jpeg"/><Relationship Id="rId21" Type="http://schemas.openxmlformats.org/officeDocument/2006/relationships/image" Target="media/image21.jpeg"/><Relationship Id="rId20" Type="http://schemas.openxmlformats.org/officeDocument/2006/relationships/image" Target="media/image20.png"/><Relationship Id="rId2" Type="http://schemas.openxmlformats.org/officeDocument/2006/relationships/image" Target="media/image2.jpe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jpeg"/><Relationship Id="rId15" Type="http://schemas.openxmlformats.org/officeDocument/2006/relationships/image" Target="media/image15.jpeg"/><Relationship Id="rId14" Type="http://schemas.openxmlformats.org/officeDocument/2006/relationships/image" Target="media/image14.jpeg"/><Relationship Id="rId13" Type="http://schemas.openxmlformats.org/officeDocument/2006/relationships/image" Target="media/image13.jpe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1"/>
  <sheetViews>
    <sheetView tabSelected="1" workbookViewId="0">
      <selection activeCell="J157" sqref="J157"/>
    </sheetView>
  </sheetViews>
  <sheetFormatPr defaultColWidth="9" defaultRowHeight="13.5"/>
  <cols>
    <col min="1" max="1" width="5.375" customWidth="1"/>
    <col min="2" max="2" width="29.375" customWidth="1"/>
    <col min="3" max="3" width="45.75" style="11" customWidth="1"/>
    <col min="4" max="5" width="5.625" customWidth="1"/>
    <col min="6" max="6" width="12.75" customWidth="1"/>
    <col min="7" max="7" width="31.5" customWidth="1"/>
    <col min="8" max="8" width="34" customWidth="1"/>
  </cols>
  <sheetData>
    <row r="1" s="1" customFormat="1" ht="32" customHeight="1" spans="1:23">
      <c r="A1" s="12" t="s">
        <v>0</v>
      </c>
      <c r="B1" s="12"/>
      <c r="C1" s="13"/>
      <c r="D1" s="12"/>
      <c r="E1" s="12"/>
      <c r="F1" s="12"/>
      <c r="G1" s="12"/>
      <c r="H1" s="12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="2" customFormat="1" ht="36" customHeight="1" spans="1:23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6" t="s">
        <v>6</v>
      </c>
      <c r="G2" s="17" t="s">
        <v>7</v>
      </c>
      <c r="H2" s="15" t="s">
        <v>8</v>
      </c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="3" customFormat="1" ht="16" customHeight="1" spans="1:23">
      <c r="A3" s="19">
        <v>1</v>
      </c>
      <c r="B3" s="19" t="s">
        <v>9</v>
      </c>
      <c r="C3" s="20" t="s">
        <v>10</v>
      </c>
      <c r="D3" s="19" t="s">
        <v>11</v>
      </c>
      <c r="E3" s="19">
        <v>2</v>
      </c>
      <c r="F3" s="21">
        <v>50</v>
      </c>
      <c r="G3" s="22" t="s">
        <v>12</v>
      </c>
      <c r="H3" s="23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="3" customFormat="1" ht="16" customHeight="1" spans="1:23">
      <c r="A4" s="19">
        <f>1+A3</f>
        <v>2</v>
      </c>
      <c r="B4" s="19" t="s">
        <v>13</v>
      </c>
      <c r="C4" s="25" t="s">
        <v>14</v>
      </c>
      <c r="D4" s="19" t="s">
        <v>11</v>
      </c>
      <c r="E4" s="19">
        <v>25</v>
      </c>
      <c r="F4" s="21">
        <v>40</v>
      </c>
      <c r="G4" s="22" t="s">
        <v>12</v>
      </c>
      <c r="H4" s="23"/>
      <c r="I4" s="24"/>
      <c r="J4" s="24"/>
      <c r="K4" s="24"/>
      <c r="L4" s="24"/>
      <c r="M4" s="24"/>
      <c r="N4" s="24"/>
      <c r="O4" s="24"/>
    </row>
    <row r="5" s="3" customFormat="1" ht="16" customHeight="1" spans="1:23">
      <c r="A5" s="19">
        <f t="shared" ref="A5:A68" si="0">1+A4</f>
        <v>3</v>
      </c>
      <c r="B5" s="19" t="s">
        <v>15</v>
      </c>
      <c r="C5" s="25" t="s">
        <v>16</v>
      </c>
      <c r="D5" s="19" t="s">
        <v>11</v>
      </c>
      <c r="E5" s="19">
        <v>15</v>
      </c>
      <c r="F5" s="21">
        <v>40</v>
      </c>
      <c r="G5" s="22" t="s">
        <v>12</v>
      </c>
      <c r="H5" s="23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="3" customFormat="1" ht="16" customHeight="1" spans="1:23">
      <c r="A6" s="19">
        <f t="shared" si="0"/>
        <v>4</v>
      </c>
      <c r="B6" s="19" t="s">
        <v>17</v>
      </c>
      <c r="C6" s="25" t="s">
        <v>18</v>
      </c>
      <c r="D6" s="19" t="s">
        <v>11</v>
      </c>
      <c r="E6" s="19">
        <v>25</v>
      </c>
      <c r="F6" s="21">
        <v>65</v>
      </c>
      <c r="G6" s="26" t="s">
        <v>19</v>
      </c>
      <c r="H6" s="23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="3" customFormat="1" ht="16" customHeight="1" spans="1:23">
      <c r="A7" s="19">
        <f t="shared" si="0"/>
        <v>5</v>
      </c>
      <c r="B7" s="19" t="s">
        <v>20</v>
      </c>
      <c r="C7" s="25" t="s">
        <v>21</v>
      </c>
      <c r="D7" s="19" t="s">
        <v>11</v>
      </c>
      <c r="E7" s="19">
        <v>18</v>
      </c>
      <c r="F7" s="21">
        <v>30</v>
      </c>
      <c r="G7" s="22" t="s">
        <v>12</v>
      </c>
      <c r="H7" s="23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="3" customFormat="1" ht="16" customHeight="1" spans="1:23">
      <c r="A8" s="19">
        <f t="shared" si="0"/>
        <v>6</v>
      </c>
      <c r="B8" s="27" t="s">
        <v>22</v>
      </c>
      <c r="C8" s="25" t="s">
        <v>23</v>
      </c>
      <c r="D8" s="19" t="s">
        <v>11</v>
      </c>
      <c r="E8" s="19">
        <v>4</v>
      </c>
      <c r="F8" s="21">
        <v>80</v>
      </c>
      <c r="G8" s="22" t="s">
        <v>12</v>
      </c>
      <c r="H8" s="23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="4" customFormat="1" ht="16" customHeight="1" spans="1:23">
      <c r="A9" s="19">
        <f t="shared" si="0"/>
        <v>7</v>
      </c>
      <c r="B9" s="21" t="s">
        <v>24</v>
      </c>
      <c r="C9" s="25" t="s">
        <v>25</v>
      </c>
      <c r="D9" s="27" t="s">
        <v>26</v>
      </c>
      <c r="E9" s="19">
        <v>10</v>
      </c>
      <c r="F9" s="21">
        <v>200</v>
      </c>
      <c r="G9" s="19" t="s">
        <v>27</v>
      </c>
      <c r="H9" s="23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="4" customFormat="1" ht="16" customHeight="1" spans="1:23">
      <c r="A10" s="19">
        <f t="shared" si="0"/>
        <v>8</v>
      </c>
      <c r="B10" s="21" t="s">
        <v>28</v>
      </c>
      <c r="C10" s="25" t="s">
        <v>29</v>
      </c>
      <c r="D10" s="27" t="s">
        <v>26</v>
      </c>
      <c r="E10" s="19">
        <v>4</v>
      </c>
      <c r="F10" s="21">
        <v>150</v>
      </c>
      <c r="G10" s="22" t="s">
        <v>30</v>
      </c>
      <c r="H10" s="23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="5" customFormat="1" ht="16" customHeight="1" spans="1:23">
      <c r="A11" s="19">
        <f t="shared" si="0"/>
        <v>9</v>
      </c>
      <c r="B11" s="27" t="s">
        <v>31</v>
      </c>
      <c r="C11" s="20" t="s">
        <v>32</v>
      </c>
      <c r="D11" s="27" t="s">
        <v>26</v>
      </c>
      <c r="E11" s="27">
        <v>10</v>
      </c>
      <c r="F11" s="28">
        <v>15</v>
      </c>
      <c r="G11" s="27" t="s">
        <v>33</v>
      </c>
      <c r="H11" s="23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="3" customFormat="1" ht="16" customHeight="1" spans="1:23">
      <c r="A12" s="19">
        <f t="shared" si="0"/>
        <v>10</v>
      </c>
      <c r="B12" s="21" t="s">
        <v>34</v>
      </c>
      <c r="C12" s="25" t="s">
        <v>35</v>
      </c>
      <c r="D12" s="27" t="s">
        <v>26</v>
      </c>
      <c r="E12" s="19">
        <v>8</v>
      </c>
      <c r="F12" s="21">
        <v>18</v>
      </c>
      <c r="G12" s="22" t="s">
        <v>36</v>
      </c>
      <c r="H12" s="23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</row>
    <row r="13" s="3" customFormat="1" ht="16" customHeight="1" spans="1:23">
      <c r="A13" s="19">
        <f t="shared" si="0"/>
        <v>11</v>
      </c>
      <c r="B13" s="19" t="s">
        <v>37</v>
      </c>
      <c r="C13" s="25" t="s">
        <v>38</v>
      </c>
      <c r="D13" s="19" t="s">
        <v>11</v>
      </c>
      <c r="E13" s="19">
        <v>5</v>
      </c>
      <c r="F13" s="21">
        <v>5</v>
      </c>
      <c r="G13" s="22" t="s">
        <v>39</v>
      </c>
      <c r="H13" s="23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="6" customFormat="1" ht="16" customHeight="1" spans="1:23">
      <c r="A14" s="19">
        <f t="shared" si="0"/>
        <v>12</v>
      </c>
      <c r="B14" s="30" t="s">
        <v>40</v>
      </c>
      <c r="C14" s="31" t="s">
        <v>41</v>
      </c>
      <c r="D14" s="32" t="s">
        <v>42</v>
      </c>
      <c r="E14" s="32">
        <v>20</v>
      </c>
      <c r="F14" s="30">
        <v>8</v>
      </c>
      <c r="G14" s="33"/>
      <c r="H14" s="34" t="str">
        <f>_xlfn.DISPIMG("ID_986228E4E5B94993BCF5B3C5F1A7E2C0",1)</f>
        <v>=DISPIMG("ID_986228E4E5B94993BCF5B3C5F1A7E2C0",1)</v>
      </c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</row>
    <row r="15" s="6" customFormat="1" ht="16" customHeight="1" spans="1:23">
      <c r="A15" s="19">
        <f t="shared" si="0"/>
        <v>13</v>
      </c>
      <c r="B15" s="30" t="s">
        <v>43</v>
      </c>
      <c r="C15" s="36" t="s">
        <v>44</v>
      </c>
      <c r="D15" s="32" t="s">
        <v>42</v>
      </c>
      <c r="E15" s="37">
        <v>10</v>
      </c>
      <c r="F15" s="30">
        <v>5</v>
      </c>
      <c r="G15" s="38"/>
      <c r="H15" s="34" t="str">
        <f>_xlfn.DISPIMG("ID_A5A9D459847549F3AEE8F3CD11FDA22E",1)</f>
        <v>=DISPIMG("ID_A5A9D459847549F3AEE8F3CD11FDA22E",1)</v>
      </c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</row>
    <row r="16" s="6" customFormat="1" ht="16" customHeight="1" spans="1:23">
      <c r="A16" s="19">
        <f t="shared" si="0"/>
        <v>14</v>
      </c>
      <c r="B16" s="30" t="s">
        <v>45</v>
      </c>
      <c r="C16" s="36" t="s">
        <v>46</v>
      </c>
      <c r="D16" s="32" t="s">
        <v>42</v>
      </c>
      <c r="E16" s="37">
        <v>10</v>
      </c>
      <c r="F16" s="30">
        <v>10</v>
      </c>
      <c r="G16" s="38"/>
      <c r="H16" s="34" t="str">
        <f>_xlfn.DISPIMG("ID_2644780C2D3A4BD9AB25970C1442E850",1)</f>
        <v>=DISPIMG("ID_2644780C2D3A4BD9AB25970C1442E850",1)</v>
      </c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</row>
    <row r="17" s="7" customFormat="1" ht="16" customHeight="1" spans="1:23">
      <c r="A17" s="19">
        <f t="shared" si="0"/>
        <v>15</v>
      </c>
      <c r="B17" s="30" t="s">
        <v>47</v>
      </c>
      <c r="C17" s="36" t="s">
        <v>48</v>
      </c>
      <c r="D17" s="32" t="s">
        <v>42</v>
      </c>
      <c r="E17" s="32">
        <v>10</v>
      </c>
      <c r="F17" s="30">
        <v>20</v>
      </c>
      <c r="G17" s="38"/>
      <c r="H17" s="34" t="str">
        <f>_xlfn.DISPIMG("ID_69B92B7A0ECE47D8AF8B077475A7BC40",1)</f>
        <v>=DISPIMG("ID_69B92B7A0ECE47D8AF8B077475A7BC40",1)</v>
      </c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</row>
    <row r="18" s="7" customFormat="1" ht="16" customHeight="1" spans="1:23">
      <c r="A18" s="19">
        <f t="shared" si="0"/>
        <v>16</v>
      </c>
      <c r="B18" s="30" t="s">
        <v>49</v>
      </c>
      <c r="C18" s="36" t="s">
        <v>50</v>
      </c>
      <c r="D18" s="32" t="s">
        <v>42</v>
      </c>
      <c r="E18" s="32">
        <v>80</v>
      </c>
      <c r="F18" s="30">
        <v>10</v>
      </c>
      <c r="G18" s="38"/>
      <c r="H18" s="34" t="str">
        <f>_xlfn.DISPIMG("ID_6EAF84FFEE42439E9137CE2864793D00",1)</f>
        <v>=DISPIMG("ID_6EAF84FFEE42439E9137CE2864793D00",1)</v>
      </c>
    </row>
    <row r="19" s="7" customFormat="1" ht="16" customHeight="1" spans="1:23">
      <c r="A19" s="19">
        <f t="shared" si="0"/>
        <v>17</v>
      </c>
      <c r="B19" s="39" t="s">
        <v>51</v>
      </c>
      <c r="C19" s="36" t="s">
        <v>52</v>
      </c>
      <c r="D19" s="39" t="s">
        <v>53</v>
      </c>
      <c r="E19" s="39">
        <v>20</v>
      </c>
      <c r="F19" s="39">
        <v>8</v>
      </c>
      <c r="G19" s="40"/>
      <c r="H19" s="34" t="str">
        <f>_xlfn.DISPIMG("ID_6531BE9B699D40DDA8BDFAA426BA937F",1)</f>
        <v>=DISPIMG("ID_6531BE9B699D40DDA8BDFAA426BA937F",1)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</row>
    <row r="20" s="7" customFormat="1" ht="16" customHeight="1" spans="1:23">
      <c r="A20" s="19">
        <f t="shared" si="0"/>
        <v>18</v>
      </c>
      <c r="B20" s="39" t="s">
        <v>54</v>
      </c>
      <c r="C20" s="36" t="s">
        <v>55</v>
      </c>
      <c r="D20" s="39" t="s">
        <v>53</v>
      </c>
      <c r="E20" s="39">
        <v>20</v>
      </c>
      <c r="F20" s="39">
        <v>8</v>
      </c>
      <c r="G20" s="40"/>
      <c r="H20" s="34" t="str">
        <f>_xlfn.DISPIMG("ID_5BA449981F58437D807A4A2502AEE033",1)</f>
        <v>=DISPIMG("ID_5BA449981F58437D807A4A2502AEE033",1)</v>
      </c>
    </row>
    <row r="21" s="2" customFormat="1" ht="16" customHeight="1" spans="1:23">
      <c r="A21" s="41">
        <f t="shared" si="0"/>
        <v>19</v>
      </c>
      <c r="B21" s="42" t="s">
        <v>56</v>
      </c>
      <c r="C21" s="43" t="s">
        <v>57</v>
      </c>
      <c r="D21" s="42" t="s">
        <v>58</v>
      </c>
      <c r="E21" s="44">
        <v>4</v>
      </c>
      <c r="F21" s="45">
        <v>35</v>
      </c>
      <c r="G21" s="42" t="s">
        <v>59</v>
      </c>
      <c r="H21" s="46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="2" customFormat="1" ht="16" customHeight="1" spans="1:23">
      <c r="A22" s="41">
        <f t="shared" si="0"/>
        <v>20</v>
      </c>
      <c r="B22" s="42" t="s">
        <v>60</v>
      </c>
      <c r="C22" s="43" t="s">
        <v>61</v>
      </c>
      <c r="D22" s="42" t="s">
        <v>58</v>
      </c>
      <c r="E22" s="44">
        <v>10</v>
      </c>
      <c r="F22" s="47">
        <v>13</v>
      </c>
      <c r="G22" s="42" t="s">
        <v>59</v>
      </c>
      <c r="H22" s="46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="2" customFormat="1" ht="16" customHeight="1" spans="1:23">
      <c r="A23" s="41">
        <f t="shared" si="0"/>
        <v>21</v>
      </c>
      <c r="B23" s="48" t="s">
        <v>62</v>
      </c>
      <c r="C23" s="43" t="s">
        <v>63</v>
      </c>
      <c r="D23" s="42" t="s">
        <v>58</v>
      </c>
      <c r="E23" s="46">
        <v>2</v>
      </c>
      <c r="F23" s="49">
        <v>30</v>
      </c>
      <c r="G23" s="42" t="s">
        <v>64</v>
      </c>
      <c r="H23" s="46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</row>
    <row r="24" s="2" customFormat="1" ht="16" customHeight="1" spans="1:23">
      <c r="A24" s="41">
        <f t="shared" si="0"/>
        <v>22</v>
      </c>
      <c r="B24" s="48" t="s">
        <v>65</v>
      </c>
      <c r="C24" s="43" t="s">
        <v>66</v>
      </c>
      <c r="D24" s="42" t="s">
        <v>58</v>
      </c>
      <c r="E24" s="46">
        <v>2</v>
      </c>
      <c r="F24" s="49">
        <v>53</v>
      </c>
      <c r="G24" s="42" t="s">
        <v>67</v>
      </c>
      <c r="H24" s="46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s="2" customFormat="1" ht="16" customHeight="1" spans="1:23">
      <c r="A25" s="41">
        <f t="shared" si="0"/>
        <v>23</v>
      </c>
      <c r="B25" s="48" t="s">
        <v>68</v>
      </c>
      <c r="C25" s="43" t="s">
        <v>69</v>
      </c>
      <c r="D25" s="42" t="s">
        <v>58</v>
      </c>
      <c r="E25" s="46">
        <v>2</v>
      </c>
      <c r="F25" s="49">
        <v>55</v>
      </c>
      <c r="G25" s="42" t="s">
        <v>67</v>
      </c>
      <c r="H25" s="46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="2" customFormat="1" ht="16" customHeight="1" spans="1:23">
      <c r="A26" s="41">
        <f t="shared" si="0"/>
        <v>24</v>
      </c>
      <c r="B26" s="42" t="s">
        <v>70</v>
      </c>
      <c r="C26" s="43" t="s">
        <v>71</v>
      </c>
      <c r="D26" s="42" t="s">
        <v>58</v>
      </c>
      <c r="E26" s="44">
        <v>5</v>
      </c>
      <c r="F26" s="47">
        <v>21</v>
      </c>
      <c r="G26" s="42" t="s">
        <v>72</v>
      </c>
      <c r="H26" s="46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="2" customFormat="1" ht="16" customHeight="1" spans="1:23">
      <c r="A27" s="41">
        <f t="shared" si="0"/>
        <v>25</v>
      </c>
      <c r="B27" s="42" t="s">
        <v>73</v>
      </c>
      <c r="C27" s="43" t="s">
        <v>74</v>
      </c>
      <c r="D27" s="42" t="s">
        <v>58</v>
      </c>
      <c r="E27" s="44">
        <v>10</v>
      </c>
      <c r="F27" s="47">
        <v>25</v>
      </c>
      <c r="G27" s="42" t="s">
        <v>72</v>
      </c>
      <c r="H27" s="46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</row>
    <row r="28" s="2" customFormat="1" ht="16" customHeight="1" spans="1:23">
      <c r="A28" s="41">
        <f t="shared" si="0"/>
        <v>26</v>
      </c>
      <c r="B28" s="42" t="s">
        <v>75</v>
      </c>
      <c r="C28" s="50" t="s">
        <v>76</v>
      </c>
      <c r="D28" s="42" t="s">
        <v>77</v>
      </c>
      <c r="E28" s="44">
        <v>20</v>
      </c>
      <c r="F28" s="47">
        <v>3</v>
      </c>
      <c r="G28" s="42" t="s">
        <v>78</v>
      </c>
      <c r="H28" s="46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</row>
    <row r="29" s="2" customFormat="1" ht="16" customHeight="1" spans="1:23">
      <c r="A29" s="41">
        <f t="shared" si="0"/>
        <v>27</v>
      </c>
      <c r="B29" s="42" t="s">
        <v>79</v>
      </c>
      <c r="C29" s="51" t="s">
        <v>80</v>
      </c>
      <c r="D29" s="42" t="s">
        <v>81</v>
      </c>
      <c r="E29" s="44">
        <v>1</v>
      </c>
      <c r="F29" s="47">
        <v>80</v>
      </c>
      <c r="G29" s="48" t="s">
        <v>82</v>
      </c>
      <c r="H29" s="46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</row>
    <row r="30" s="2" customFormat="1" ht="16" customHeight="1" spans="1:23">
      <c r="A30" s="41">
        <f t="shared" si="0"/>
        <v>28</v>
      </c>
      <c r="B30" s="52" t="s">
        <v>83</v>
      </c>
      <c r="C30" s="53" t="s">
        <v>84</v>
      </c>
      <c r="D30" s="52" t="s">
        <v>77</v>
      </c>
      <c r="E30" s="54">
        <v>1</v>
      </c>
      <c r="F30" s="55">
        <v>30</v>
      </c>
      <c r="G30" s="48" t="s">
        <v>82</v>
      </c>
      <c r="H30" s="46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</row>
    <row r="31" s="2" customFormat="1" ht="16" customHeight="1" spans="1:23">
      <c r="A31" s="41">
        <f t="shared" si="0"/>
        <v>29</v>
      </c>
      <c r="B31" s="52" t="s">
        <v>85</v>
      </c>
      <c r="C31" s="53" t="s">
        <v>86</v>
      </c>
      <c r="D31" s="52" t="s">
        <v>87</v>
      </c>
      <c r="E31" s="54">
        <v>10</v>
      </c>
      <c r="F31" s="54">
        <v>2.5</v>
      </c>
      <c r="G31" s="48" t="s">
        <v>88</v>
      </c>
      <c r="H31" s="46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</row>
    <row r="32" s="2" customFormat="1" ht="16" customHeight="1" spans="1:23">
      <c r="A32" s="41">
        <f t="shared" si="0"/>
        <v>30</v>
      </c>
      <c r="B32" s="52" t="s">
        <v>89</v>
      </c>
      <c r="C32" s="56" t="s">
        <v>90</v>
      </c>
      <c r="D32" s="52" t="s">
        <v>87</v>
      </c>
      <c r="E32" s="54">
        <v>5</v>
      </c>
      <c r="F32" s="55">
        <v>18</v>
      </c>
      <c r="G32" s="48" t="s">
        <v>91</v>
      </c>
      <c r="H32" s="46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</row>
    <row r="33" s="2" customFormat="1" ht="16" customHeight="1" spans="1:23">
      <c r="A33" s="41">
        <f t="shared" si="0"/>
        <v>31</v>
      </c>
      <c r="B33" s="52" t="s">
        <v>92</v>
      </c>
      <c r="C33" s="57" t="s">
        <v>93</v>
      </c>
      <c r="D33" s="52" t="s">
        <v>94</v>
      </c>
      <c r="E33" s="54">
        <v>500</v>
      </c>
      <c r="F33" s="58">
        <v>0.5</v>
      </c>
      <c r="G33" s="48" t="s">
        <v>95</v>
      </c>
      <c r="H33" s="46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</row>
    <row r="34" s="2" customFormat="1" ht="16" customHeight="1" spans="1:23">
      <c r="A34" s="41">
        <f t="shared" si="0"/>
        <v>32</v>
      </c>
      <c r="B34" s="52" t="s">
        <v>96</v>
      </c>
      <c r="C34" s="57" t="s">
        <v>97</v>
      </c>
      <c r="D34" s="52" t="s">
        <v>98</v>
      </c>
      <c r="E34" s="54">
        <v>1</v>
      </c>
      <c r="F34" s="58">
        <v>9</v>
      </c>
      <c r="G34" s="48" t="s">
        <v>99</v>
      </c>
      <c r="H34" s="46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</row>
    <row r="35" s="2" customFormat="1" ht="16" customHeight="1" spans="1:23">
      <c r="A35" s="41">
        <f t="shared" si="0"/>
        <v>33</v>
      </c>
      <c r="B35" s="42" t="s">
        <v>100</v>
      </c>
      <c r="C35" s="51" t="s">
        <v>101</v>
      </c>
      <c r="D35" s="42" t="s">
        <v>102</v>
      </c>
      <c r="E35" s="44">
        <v>2</v>
      </c>
      <c r="F35" s="47">
        <v>35</v>
      </c>
      <c r="G35" s="48" t="s">
        <v>103</v>
      </c>
      <c r="H35" s="46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</row>
    <row r="36" s="2" customFormat="1" ht="16" customHeight="1" spans="1:23">
      <c r="A36" s="41">
        <f t="shared" si="0"/>
        <v>34</v>
      </c>
      <c r="B36" s="42" t="s">
        <v>104</v>
      </c>
      <c r="C36" s="51" t="s">
        <v>105</v>
      </c>
      <c r="D36" s="42" t="s">
        <v>106</v>
      </c>
      <c r="E36" s="44">
        <v>10</v>
      </c>
      <c r="F36" s="47">
        <v>5</v>
      </c>
      <c r="G36" s="48" t="s">
        <v>107</v>
      </c>
      <c r="H36" s="46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</row>
    <row r="37" s="2" customFormat="1" ht="16" customHeight="1" spans="1:23">
      <c r="A37" s="41">
        <f t="shared" si="0"/>
        <v>35</v>
      </c>
      <c r="B37" s="42" t="s">
        <v>108</v>
      </c>
      <c r="C37" s="50" t="s">
        <v>109</v>
      </c>
      <c r="D37" s="42" t="s">
        <v>106</v>
      </c>
      <c r="E37" s="44">
        <v>10</v>
      </c>
      <c r="F37" s="47">
        <v>16.5</v>
      </c>
      <c r="G37" s="48" t="s">
        <v>110</v>
      </c>
      <c r="H37" s="46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</row>
    <row r="38" s="2" customFormat="1" ht="16" customHeight="1" spans="1:23">
      <c r="A38" s="41">
        <f t="shared" si="0"/>
        <v>36</v>
      </c>
      <c r="B38" s="59" t="s">
        <v>111</v>
      </c>
      <c r="C38" s="60" t="s">
        <v>112</v>
      </c>
      <c r="D38" s="48" t="s">
        <v>113</v>
      </c>
      <c r="E38" s="46">
        <v>1</v>
      </c>
      <c r="F38" s="49">
        <v>912</v>
      </c>
      <c r="G38" s="48" t="s">
        <v>114</v>
      </c>
      <c r="H38" s="46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</row>
    <row r="39" s="2" customFormat="1" ht="16" customHeight="1" spans="1:23">
      <c r="A39" s="41">
        <f t="shared" si="0"/>
        <v>37</v>
      </c>
      <c r="B39" s="42" t="s">
        <v>115</v>
      </c>
      <c r="C39" s="51" t="s">
        <v>116</v>
      </c>
      <c r="D39" s="42" t="s">
        <v>77</v>
      </c>
      <c r="E39" s="44">
        <v>1</v>
      </c>
      <c r="F39" s="47">
        <v>210</v>
      </c>
      <c r="G39" s="48" t="s">
        <v>117</v>
      </c>
      <c r="H39" s="46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</row>
    <row r="40" s="2" customFormat="1" ht="16" customHeight="1" spans="1:23">
      <c r="A40" s="41">
        <f t="shared" si="0"/>
        <v>38</v>
      </c>
      <c r="B40" s="42" t="s">
        <v>118</v>
      </c>
      <c r="C40" s="61" t="s">
        <v>119</v>
      </c>
      <c r="D40" s="54"/>
      <c r="E40" s="54">
        <v>1</v>
      </c>
      <c r="F40" s="55">
        <v>90</v>
      </c>
      <c r="G40" s="48" t="s">
        <v>120</v>
      </c>
      <c r="H40" s="46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</row>
    <row r="41" s="2" customFormat="1" ht="16" customHeight="1" spans="1:23">
      <c r="A41" s="41">
        <f t="shared" si="0"/>
        <v>39</v>
      </c>
      <c r="B41" s="42" t="s">
        <v>121</v>
      </c>
      <c r="C41" s="61"/>
      <c r="D41" s="42" t="s">
        <v>98</v>
      </c>
      <c r="E41" s="54">
        <v>2</v>
      </c>
      <c r="F41" s="55">
        <v>3</v>
      </c>
      <c r="G41" s="48" t="s">
        <v>122</v>
      </c>
      <c r="H41" s="46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</row>
    <row r="42" s="1" customFormat="1" ht="16" customHeight="1" spans="1:23">
      <c r="A42" s="19">
        <f t="shared" si="0"/>
        <v>40</v>
      </c>
      <c r="B42" s="62" t="s">
        <v>123</v>
      </c>
      <c r="C42" s="63" t="s">
        <v>124</v>
      </c>
      <c r="D42" s="62" t="s">
        <v>125</v>
      </c>
      <c r="E42" s="64">
        <v>30</v>
      </c>
      <c r="F42" s="65">
        <v>7.5</v>
      </c>
      <c r="G42" s="66" t="s">
        <v>126</v>
      </c>
      <c r="H42" s="32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="1" customFormat="1" ht="16" customHeight="1" spans="1:23">
      <c r="A43" s="19">
        <f t="shared" si="0"/>
        <v>41</v>
      </c>
      <c r="B43" s="62" t="s">
        <v>127</v>
      </c>
      <c r="C43" s="63" t="s">
        <v>128</v>
      </c>
      <c r="D43" s="62" t="s">
        <v>125</v>
      </c>
      <c r="E43" s="64">
        <v>30</v>
      </c>
      <c r="F43" s="65">
        <v>9</v>
      </c>
      <c r="G43" s="66" t="s">
        <v>129</v>
      </c>
      <c r="H43" s="32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="1" customFormat="1" ht="16" customHeight="1" spans="1:23">
      <c r="A44" s="19">
        <f t="shared" si="0"/>
        <v>42</v>
      </c>
      <c r="B44" s="62" t="s">
        <v>127</v>
      </c>
      <c r="C44" s="63" t="s">
        <v>130</v>
      </c>
      <c r="D44" s="62" t="s">
        <v>125</v>
      </c>
      <c r="E44" s="64">
        <v>20</v>
      </c>
      <c r="F44" s="65">
        <v>11.5</v>
      </c>
      <c r="G44" s="66" t="s">
        <v>129</v>
      </c>
      <c r="H44" s="32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="1" customFormat="1" ht="16" customHeight="1" spans="1:23">
      <c r="A45" s="19">
        <f t="shared" si="0"/>
        <v>43</v>
      </c>
      <c r="B45" s="62" t="s">
        <v>131</v>
      </c>
      <c r="C45" s="63" t="s">
        <v>132</v>
      </c>
      <c r="D45" s="62" t="s">
        <v>125</v>
      </c>
      <c r="E45" s="64">
        <v>50</v>
      </c>
      <c r="F45" s="65">
        <v>2.5</v>
      </c>
      <c r="G45" s="66" t="s">
        <v>126</v>
      </c>
      <c r="H45" s="32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="1" customFormat="1" ht="16" customHeight="1" spans="1:23">
      <c r="A46" s="19">
        <f t="shared" si="0"/>
        <v>44</v>
      </c>
      <c r="B46" s="62" t="s">
        <v>131</v>
      </c>
      <c r="C46" s="63" t="s">
        <v>128</v>
      </c>
      <c r="D46" s="62" t="s">
        <v>125</v>
      </c>
      <c r="E46" s="64">
        <v>50</v>
      </c>
      <c r="F46" s="65">
        <v>4.5</v>
      </c>
      <c r="G46" s="66" t="s">
        <v>126</v>
      </c>
      <c r="H46" s="32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="1" customFormat="1" ht="16" customHeight="1" spans="1:23">
      <c r="A47" s="19">
        <f t="shared" si="0"/>
        <v>45</v>
      </c>
      <c r="B47" s="62" t="s">
        <v>133</v>
      </c>
      <c r="C47" s="63" t="s">
        <v>134</v>
      </c>
      <c r="D47" s="62" t="s">
        <v>125</v>
      </c>
      <c r="E47" s="64">
        <v>100</v>
      </c>
      <c r="F47" s="65">
        <v>1</v>
      </c>
      <c r="G47" s="66" t="s">
        <v>126</v>
      </c>
      <c r="H47" s="67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="1" customFormat="1" ht="16" customHeight="1" spans="1:23">
      <c r="A48" s="19">
        <f t="shared" si="0"/>
        <v>46</v>
      </c>
      <c r="B48" s="62" t="s">
        <v>135</v>
      </c>
      <c r="C48" s="63" t="s">
        <v>136</v>
      </c>
      <c r="D48" s="62" t="s">
        <v>125</v>
      </c>
      <c r="E48" s="64">
        <v>10</v>
      </c>
      <c r="F48" s="65">
        <v>5.5</v>
      </c>
      <c r="G48" s="66" t="s">
        <v>126</v>
      </c>
      <c r="H48" s="67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="1" customFormat="1" ht="16" customHeight="1" spans="1:23">
      <c r="A49" s="19">
        <f t="shared" si="0"/>
        <v>47</v>
      </c>
      <c r="B49" s="62" t="s">
        <v>83</v>
      </c>
      <c r="C49" s="63" t="s">
        <v>137</v>
      </c>
      <c r="D49" s="62" t="s">
        <v>125</v>
      </c>
      <c r="E49" s="64">
        <v>100</v>
      </c>
      <c r="F49" s="65">
        <v>0.8</v>
      </c>
      <c r="G49" s="66" t="s">
        <v>138</v>
      </c>
      <c r="H49" s="67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="1" customFormat="1" ht="16" customHeight="1" spans="1:23">
      <c r="A50" s="19">
        <f t="shared" si="0"/>
        <v>48</v>
      </c>
      <c r="B50" s="62" t="s">
        <v>139</v>
      </c>
      <c r="C50" s="68" t="s">
        <v>140</v>
      </c>
      <c r="D50" s="62" t="s">
        <v>125</v>
      </c>
      <c r="E50" s="64">
        <v>4</v>
      </c>
      <c r="F50" s="65">
        <v>35</v>
      </c>
      <c r="G50" s="66" t="s">
        <v>141</v>
      </c>
      <c r="H50" s="67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="1" customFormat="1" ht="16" customHeight="1" spans="1:23">
      <c r="A51" s="19">
        <f t="shared" si="0"/>
        <v>49</v>
      </c>
      <c r="B51" s="62" t="s">
        <v>142</v>
      </c>
      <c r="C51" s="68" t="s">
        <v>143</v>
      </c>
      <c r="D51" s="62" t="s">
        <v>125</v>
      </c>
      <c r="E51" s="64">
        <v>5</v>
      </c>
      <c r="F51" s="65">
        <v>6</v>
      </c>
      <c r="G51" s="66" t="s">
        <v>144</v>
      </c>
      <c r="H51" s="67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="1" customFormat="1" ht="16" customHeight="1" spans="1:23">
      <c r="A52" s="19">
        <f t="shared" si="0"/>
        <v>50</v>
      </c>
      <c r="B52" s="62" t="s">
        <v>145</v>
      </c>
      <c r="C52" s="68" t="s">
        <v>146</v>
      </c>
      <c r="D52" s="62" t="s">
        <v>125</v>
      </c>
      <c r="E52" s="64">
        <v>10</v>
      </c>
      <c r="F52" s="65">
        <v>8</v>
      </c>
      <c r="G52" s="66" t="s">
        <v>147</v>
      </c>
      <c r="H52" s="69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="1" customFormat="1" ht="16" customHeight="1" spans="1:23">
      <c r="A53" s="19">
        <f t="shared" si="0"/>
        <v>51</v>
      </c>
      <c r="B53" s="62" t="s">
        <v>148</v>
      </c>
      <c r="C53" s="63" t="s">
        <v>149</v>
      </c>
      <c r="D53" s="62" t="s">
        <v>102</v>
      </c>
      <c r="E53" s="64">
        <v>1</v>
      </c>
      <c r="F53" s="65">
        <v>6</v>
      </c>
      <c r="G53" s="66" t="s">
        <v>150</v>
      </c>
      <c r="H53" s="67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="1" customFormat="1" ht="16" customHeight="1" spans="1:23">
      <c r="A54" s="19">
        <f t="shared" si="0"/>
        <v>52</v>
      </c>
      <c r="B54" s="62" t="s">
        <v>151</v>
      </c>
      <c r="C54" s="68" t="s">
        <v>152</v>
      </c>
      <c r="D54" s="62" t="s">
        <v>125</v>
      </c>
      <c r="E54" s="64">
        <v>30</v>
      </c>
      <c r="F54" s="65">
        <v>1.8</v>
      </c>
      <c r="G54" s="66" t="s">
        <v>153</v>
      </c>
      <c r="H54" s="67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="1" customFormat="1" ht="16" customHeight="1" spans="1:23">
      <c r="A55" s="19">
        <f t="shared" si="0"/>
        <v>53</v>
      </c>
      <c r="B55" s="62" t="s">
        <v>154</v>
      </c>
      <c r="C55" s="68" t="s">
        <v>155</v>
      </c>
      <c r="D55" s="62" t="s">
        <v>125</v>
      </c>
      <c r="E55" s="64">
        <v>10</v>
      </c>
      <c r="F55" s="65">
        <v>8</v>
      </c>
      <c r="G55" s="66" t="s">
        <v>156</v>
      </c>
      <c r="H55" s="69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="1" customFormat="1" ht="16" customHeight="1" spans="1:23">
      <c r="A56" s="19">
        <f t="shared" si="0"/>
        <v>54</v>
      </c>
      <c r="B56" s="62" t="s">
        <v>157</v>
      </c>
      <c r="C56" s="68" t="s">
        <v>158</v>
      </c>
      <c r="D56" s="62" t="s">
        <v>77</v>
      </c>
      <c r="E56" s="64">
        <v>10</v>
      </c>
      <c r="F56" s="65">
        <v>7</v>
      </c>
      <c r="G56" s="66" t="s">
        <v>159</v>
      </c>
      <c r="H56" s="67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="1" customFormat="1" ht="16" customHeight="1" spans="1:23">
      <c r="A57" s="19">
        <f t="shared" si="0"/>
        <v>55</v>
      </c>
      <c r="B57" s="62" t="s">
        <v>160</v>
      </c>
      <c r="C57" s="70" t="s">
        <v>161</v>
      </c>
      <c r="D57" s="62" t="s">
        <v>77</v>
      </c>
      <c r="E57" s="64">
        <v>1</v>
      </c>
      <c r="F57" s="65">
        <v>25</v>
      </c>
      <c r="G57" s="66" t="s">
        <v>162</v>
      </c>
      <c r="H57" s="67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="8" customFormat="1" ht="16" customHeight="1" spans="1:23">
      <c r="A58" s="19">
        <f t="shared" si="0"/>
        <v>56</v>
      </c>
      <c r="B58" s="71" t="s">
        <v>163</v>
      </c>
      <c r="C58" s="72" t="s">
        <v>164</v>
      </c>
      <c r="D58" s="71" t="s">
        <v>102</v>
      </c>
      <c r="E58" s="73">
        <v>2</v>
      </c>
      <c r="F58" s="65">
        <v>8</v>
      </c>
      <c r="G58" s="71" t="s">
        <v>165</v>
      </c>
      <c r="H58" s="67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</row>
    <row r="59" customFormat="1" ht="16" customHeight="1" spans="1:23">
      <c r="A59" s="19">
        <f t="shared" si="0"/>
        <v>57</v>
      </c>
      <c r="B59" s="62" t="s">
        <v>166</v>
      </c>
      <c r="C59" s="74" t="s">
        <v>167</v>
      </c>
      <c r="D59" s="75" t="s">
        <v>77</v>
      </c>
      <c r="E59" s="73">
        <v>8</v>
      </c>
      <c r="F59" s="65">
        <v>24</v>
      </c>
      <c r="G59" s="75" t="s">
        <v>168</v>
      </c>
      <c r="H59" s="67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="1" customFormat="1" ht="16" customHeight="1" spans="1:23">
      <c r="A60" s="19">
        <f t="shared" si="0"/>
        <v>58</v>
      </c>
      <c r="B60" s="76" t="s">
        <v>169</v>
      </c>
      <c r="C60" s="68" t="s">
        <v>170</v>
      </c>
      <c r="D60" s="62" t="s">
        <v>102</v>
      </c>
      <c r="E60" s="64">
        <v>2</v>
      </c>
      <c r="F60" s="65">
        <v>23</v>
      </c>
      <c r="G60" s="66" t="s">
        <v>171</v>
      </c>
      <c r="H60" s="67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="1" customFormat="1" ht="16" customHeight="1" spans="1:23">
      <c r="A61" s="19">
        <f t="shared" si="0"/>
        <v>59</v>
      </c>
      <c r="B61" s="76" t="s">
        <v>172</v>
      </c>
      <c r="C61" s="68" t="s">
        <v>173</v>
      </c>
      <c r="D61" s="62" t="s">
        <v>77</v>
      </c>
      <c r="E61" s="64">
        <v>1</v>
      </c>
      <c r="F61" s="65">
        <v>17.5</v>
      </c>
      <c r="G61" s="66" t="s">
        <v>174</v>
      </c>
      <c r="H61" s="69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="1" customFormat="1" ht="16" customHeight="1" spans="1:23">
      <c r="A62" s="19">
        <f t="shared" si="0"/>
        <v>60</v>
      </c>
      <c r="B62" s="77" t="s">
        <v>175</v>
      </c>
      <c r="C62" s="78" t="s">
        <v>176</v>
      </c>
      <c r="D62" s="79" t="s">
        <v>177</v>
      </c>
      <c r="E62" s="80">
        <v>3</v>
      </c>
      <c r="F62" s="81">
        <v>30</v>
      </c>
      <c r="G62" s="82" t="s">
        <v>178</v>
      </c>
      <c r="H62" s="83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</row>
    <row r="63" s="1" customFormat="1" ht="16" customHeight="1" spans="1:23">
      <c r="A63" s="19">
        <f t="shared" si="0"/>
        <v>61</v>
      </c>
      <c r="B63" s="76" t="s">
        <v>179</v>
      </c>
      <c r="C63" s="84" t="s">
        <v>180</v>
      </c>
      <c r="D63" s="62" t="s">
        <v>181</v>
      </c>
      <c r="E63" s="64">
        <v>1</v>
      </c>
      <c r="F63" s="65">
        <v>62</v>
      </c>
      <c r="G63" s="66" t="s">
        <v>182</v>
      </c>
      <c r="H63" s="69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="1" customFormat="1" ht="16" customHeight="1" spans="1:23">
      <c r="A64" s="19">
        <f t="shared" si="0"/>
        <v>62</v>
      </c>
      <c r="B64" s="71" t="s">
        <v>183</v>
      </c>
      <c r="C64" s="74" t="s">
        <v>184</v>
      </c>
      <c r="D64" s="62" t="s">
        <v>185</v>
      </c>
      <c r="E64" s="64">
        <v>200</v>
      </c>
      <c r="F64" s="65">
        <v>0.3</v>
      </c>
      <c r="G64" s="66" t="s">
        <v>186</v>
      </c>
      <c r="H64" s="67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="1" customFormat="1" ht="16" customHeight="1" spans="1:23">
      <c r="A65" s="19">
        <f t="shared" si="0"/>
        <v>63</v>
      </c>
      <c r="B65" s="76" t="s">
        <v>187</v>
      </c>
      <c r="C65" s="85" t="s">
        <v>188</v>
      </c>
      <c r="D65" s="62" t="s">
        <v>189</v>
      </c>
      <c r="E65" s="64">
        <v>10</v>
      </c>
      <c r="F65" s="65">
        <v>1</v>
      </c>
      <c r="G65" s="66" t="s">
        <v>186</v>
      </c>
      <c r="H65" s="67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</row>
    <row r="66" s="1" customFormat="1" ht="16" customHeight="1" spans="1:23">
      <c r="A66" s="19">
        <f t="shared" si="0"/>
        <v>64</v>
      </c>
      <c r="B66" s="76" t="s">
        <v>190</v>
      </c>
      <c r="C66" s="85" t="s">
        <v>188</v>
      </c>
      <c r="D66" s="62" t="s">
        <v>189</v>
      </c>
      <c r="E66" s="64">
        <v>10</v>
      </c>
      <c r="F66" s="65">
        <v>1.5</v>
      </c>
      <c r="G66" s="66" t="s">
        <v>186</v>
      </c>
      <c r="H66" s="67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="1" customFormat="1" ht="16" customHeight="1" spans="1:23">
      <c r="A67" s="19">
        <f t="shared" si="0"/>
        <v>65</v>
      </c>
      <c r="B67" s="76" t="s">
        <v>191</v>
      </c>
      <c r="C67" s="84" t="s">
        <v>192</v>
      </c>
      <c r="D67" s="69" t="s">
        <v>185</v>
      </c>
      <c r="E67" s="64">
        <v>40</v>
      </c>
      <c r="F67" s="65">
        <v>1.5</v>
      </c>
      <c r="G67" s="86"/>
      <c r="H67" s="67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="1" customFormat="1" ht="16" customHeight="1" spans="1:23">
      <c r="A68" s="19">
        <f t="shared" si="0"/>
        <v>66</v>
      </c>
      <c r="B68" s="62" t="s">
        <v>193</v>
      </c>
      <c r="C68" s="63" t="s">
        <v>194</v>
      </c>
      <c r="D68" s="75" t="s">
        <v>58</v>
      </c>
      <c r="E68" s="64">
        <v>1</v>
      </c>
      <c r="F68" s="65">
        <v>26.5</v>
      </c>
      <c r="G68" s="86" t="s">
        <v>195</v>
      </c>
      <c r="H68" s="67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</row>
    <row r="69" s="1" customFormat="1" ht="16" customHeight="1" spans="1:23">
      <c r="A69" s="19">
        <f t="shared" ref="A69:A132" si="1">1+A68</f>
        <v>67</v>
      </c>
      <c r="B69" s="62" t="s">
        <v>196</v>
      </c>
      <c r="C69" s="63" t="s">
        <v>197</v>
      </c>
      <c r="D69" s="75" t="s">
        <v>58</v>
      </c>
      <c r="E69" s="64">
        <v>1</v>
      </c>
      <c r="F69" s="65">
        <v>21</v>
      </c>
      <c r="G69" s="86" t="s">
        <v>195</v>
      </c>
      <c r="H69" s="67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="1" customFormat="1" ht="16" customHeight="1" spans="1:23">
      <c r="A70" s="19">
        <f t="shared" si="1"/>
        <v>68</v>
      </c>
      <c r="B70" s="62" t="s">
        <v>198</v>
      </c>
      <c r="C70" s="63" t="s">
        <v>199</v>
      </c>
      <c r="D70" s="75" t="s">
        <v>58</v>
      </c>
      <c r="E70" s="64">
        <v>2</v>
      </c>
      <c r="F70" s="65">
        <v>48.5</v>
      </c>
      <c r="G70" s="86" t="s">
        <v>195</v>
      </c>
      <c r="H70" s="67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="1" customFormat="1" ht="16" customHeight="1" spans="1:23">
      <c r="A71" s="19">
        <f t="shared" si="1"/>
        <v>69</v>
      </c>
      <c r="B71" s="62" t="s">
        <v>200</v>
      </c>
      <c r="C71" s="63" t="s">
        <v>201</v>
      </c>
      <c r="D71" s="75" t="s">
        <v>58</v>
      </c>
      <c r="E71" s="64">
        <v>1</v>
      </c>
      <c r="F71" s="65">
        <v>24.5</v>
      </c>
      <c r="G71" s="87" t="s">
        <v>195</v>
      </c>
      <c r="H71" s="67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="8" customFormat="1" ht="16" customHeight="1" spans="1:23">
      <c r="A72" s="19">
        <f t="shared" si="1"/>
        <v>70</v>
      </c>
      <c r="B72" s="71" t="s">
        <v>202</v>
      </c>
      <c r="C72" s="88" t="s">
        <v>203</v>
      </c>
      <c r="D72" s="75" t="s">
        <v>58</v>
      </c>
      <c r="E72" s="73">
        <v>4</v>
      </c>
      <c r="F72" s="65">
        <v>18</v>
      </c>
      <c r="G72" s="89" t="s">
        <v>195</v>
      </c>
      <c r="H72" s="67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</row>
    <row r="73" s="1" customFormat="1" ht="16" customHeight="1" spans="1:23">
      <c r="A73" s="19">
        <f t="shared" si="1"/>
        <v>71</v>
      </c>
      <c r="B73" s="62" t="s">
        <v>56</v>
      </c>
      <c r="C73" s="90" t="s">
        <v>204</v>
      </c>
      <c r="D73" s="91" t="s">
        <v>58</v>
      </c>
      <c r="E73" s="92">
        <v>8</v>
      </c>
      <c r="F73" s="93">
        <v>31</v>
      </c>
      <c r="G73" s="94" t="s">
        <v>195</v>
      </c>
      <c r="H73" s="67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="1" customFormat="1" ht="16" customHeight="1" spans="1:23">
      <c r="A74" s="19">
        <f t="shared" si="1"/>
        <v>72</v>
      </c>
      <c r="B74" s="62" t="s">
        <v>60</v>
      </c>
      <c r="C74" s="63" t="s">
        <v>205</v>
      </c>
      <c r="D74" s="91" t="s">
        <v>58</v>
      </c>
      <c r="E74" s="64">
        <v>1</v>
      </c>
      <c r="F74" s="65">
        <v>20.5</v>
      </c>
      <c r="G74" s="86" t="s">
        <v>195</v>
      </c>
      <c r="H74" s="67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="1" customFormat="1" ht="16" customHeight="1" spans="1:23">
      <c r="A75" s="19">
        <f t="shared" si="1"/>
        <v>73</v>
      </c>
      <c r="B75" s="62" t="s">
        <v>206</v>
      </c>
      <c r="C75" s="63" t="s">
        <v>207</v>
      </c>
      <c r="D75" s="91" t="s">
        <v>58</v>
      </c>
      <c r="E75" s="64">
        <v>3</v>
      </c>
      <c r="F75" s="65">
        <v>18.5</v>
      </c>
      <c r="G75" s="86" t="s">
        <v>195</v>
      </c>
      <c r="H75" s="67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</row>
    <row r="76" s="1" customFormat="1" ht="16" customHeight="1" spans="1:23">
      <c r="A76" s="19">
        <f t="shared" si="1"/>
        <v>74</v>
      </c>
      <c r="B76" s="62" t="s">
        <v>208</v>
      </c>
      <c r="C76" s="63" t="s">
        <v>209</v>
      </c>
      <c r="D76" s="91" t="s">
        <v>58</v>
      </c>
      <c r="E76" s="64">
        <v>1</v>
      </c>
      <c r="F76" s="65">
        <v>36.5</v>
      </c>
      <c r="G76" s="86" t="s">
        <v>195</v>
      </c>
      <c r="H76" s="67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</row>
    <row r="77" s="2" customFormat="1" ht="16" customHeight="1" spans="1:23">
      <c r="A77" s="41">
        <f t="shared" si="1"/>
        <v>75</v>
      </c>
      <c r="B77" s="95" t="s">
        <v>210</v>
      </c>
      <c r="C77" s="96" t="s">
        <v>211</v>
      </c>
      <c r="D77" s="97" t="s">
        <v>42</v>
      </c>
      <c r="E77" s="97">
        <v>15</v>
      </c>
      <c r="F77" s="98">
        <v>120</v>
      </c>
      <c r="G77" s="99" t="s">
        <v>212</v>
      </c>
      <c r="H77" s="46" t="str">
        <f>_xlfn.DISPIMG("ID_1BE16DB585694EE2AE2E3648E30F44B1",1)</f>
        <v>=DISPIMG("ID_1BE16DB585694EE2AE2E3648E30F44B1",1)</v>
      </c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</row>
    <row r="78" s="2" customFormat="1" ht="16" customHeight="1" spans="1:23">
      <c r="A78" s="41">
        <f t="shared" si="1"/>
        <v>76</v>
      </c>
      <c r="B78" s="95" t="s">
        <v>213</v>
      </c>
      <c r="C78" s="96" t="s">
        <v>214</v>
      </c>
      <c r="D78" s="97" t="s">
        <v>215</v>
      </c>
      <c r="E78" s="97">
        <v>2</v>
      </c>
      <c r="F78" s="98">
        <v>600</v>
      </c>
      <c r="G78" s="99" t="s">
        <v>216</v>
      </c>
      <c r="H78" s="46" t="str">
        <f>_xlfn.DISPIMG("ID_21BAF27897F042569C78E484D004EA02",1)</f>
        <v>=DISPIMG("ID_21BAF27897F042569C78E484D004EA02",1)</v>
      </c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 s="2" customFormat="1" ht="16" customHeight="1" spans="1:23">
      <c r="A79" s="41">
        <f t="shared" si="1"/>
        <v>77</v>
      </c>
      <c r="B79" s="95" t="s">
        <v>217</v>
      </c>
      <c r="C79" s="100" t="s">
        <v>218</v>
      </c>
      <c r="D79" s="97" t="s">
        <v>219</v>
      </c>
      <c r="E79" s="97">
        <v>5</v>
      </c>
      <c r="F79" s="98">
        <v>80</v>
      </c>
      <c r="G79" s="99" t="s">
        <v>220</v>
      </c>
      <c r="H79" s="46" t="str">
        <f>_xlfn.DISPIMG("ID_C2129507257F481DBDEA7A4510189498",1)</f>
        <v>=DISPIMG("ID_C2129507257F481DBDEA7A4510189498",1)</v>
      </c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</row>
    <row r="80" s="2" customFormat="1" ht="16" customHeight="1" spans="1:23">
      <c r="A80" s="41">
        <f t="shared" si="1"/>
        <v>78</v>
      </c>
      <c r="B80" s="95" t="s">
        <v>221</v>
      </c>
      <c r="C80" s="100" t="s">
        <v>222</v>
      </c>
      <c r="D80" s="101" t="s">
        <v>42</v>
      </c>
      <c r="E80" s="101">
        <v>15</v>
      </c>
      <c r="F80" s="102">
        <v>18</v>
      </c>
      <c r="G80" s="103" t="s">
        <v>223</v>
      </c>
      <c r="H80" s="46" t="str">
        <f>_xlfn.DISPIMG("ID_E67DCEAC02A14CAD8E0EE41221F8483A",1)</f>
        <v>=DISPIMG("ID_E67DCEAC02A14CAD8E0EE41221F8483A",1)</v>
      </c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 s="2" customFormat="1" ht="16" customHeight="1" spans="1:23">
      <c r="A81" s="41">
        <f t="shared" si="1"/>
        <v>79</v>
      </c>
      <c r="B81" s="95" t="s">
        <v>224</v>
      </c>
      <c r="C81" s="100" t="s">
        <v>225</v>
      </c>
      <c r="D81" s="46" t="s">
        <v>42</v>
      </c>
      <c r="E81" s="46">
        <v>10</v>
      </c>
      <c r="F81" s="49">
        <v>50</v>
      </c>
      <c r="G81" s="104" t="s">
        <v>226</v>
      </c>
      <c r="H81" s="105" t="str">
        <f>_xlfn.DISPIMG("ID_3ED7600458644CB08EFF2E8A2931737B",1)</f>
        <v>=DISPIMG("ID_3ED7600458644CB08EFF2E8A2931737B",1)</v>
      </c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 s="2" customFormat="1" ht="16" customHeight="1" spans="1:23">
      <c r="A82" s="41">
        <f t="shared" si="1"/>
        <v>80</v>
      </c>
      <c r="B82" s="95" t="s">
        <v>227</v>
      </c>
      <c r="C82" s="100" t="s">
        <v>228</v>
      </c>
      <c r="D82" s="46" t="s">
        <v>42</v>
      </c>
      <c r="E82" s="46">
        <v>100</v>
      </c>
      <c r="F82" s="49">
        <v>5</v>
      </c>
      <c r="G82" s="106" t="s">
        <v>229</v>
      </c>
      <c r="H82" s="105" t="str">
        <f>_xlfn.DISPIMG("ID_4989214C93894627A678D9E9F04B99A3",1)</f>
        <v>=DISPIMG("ID_4989214C93894627A678D9E9F04B99A3",1)</v>
      </c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</row>
    <row r="83" s="2" customFormat="1" ht="16" customHeight="1" spans="1:23">
      <c r="A83" s="41">
        <f t="shared" si="1"/>
        <v>81</v>
      </c>
      <c r="B83" s="95" t="s">
        <v>230</v>
      </c>
      <c r="C83" s="100" t="s">
        <v>231</v>
      </c>
      <c r="D83" s="97" t="s">
        <v>42</v>
      </c>
      <c r="E83" s="46">
        <v>100</v>
      </c>
      <c r="F83" s="49">
        <v>3</v>
      </c>
      <c r="G83" s="107" t="s">
        <v>232</v>
      </c>
      <c r="H83" s="105" t="str">
        <f>_xlfn.DISPIMG("ID_33EC8C80879A4ACF925BECF5FC1E3EDC",1)</f>
        <v>=DISPIMG("ID_33EC8C80879A4ACF925BECF5FC1E3EDC",1)</v>
      </c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</row>
    <row r="84" s="2" customFormat="1" ht="16" customHeight="1" spans="1:23">
      <c r="A84" s="41">
        <f t="shared" si="1"/>
        <v>82</v>
      </c>
      <c r="B84" s="95" t="s">
        <v>233</v>
      </c>
      <c r="C84" s="96" t="s">
        <v>234</v>
      </c>
      <c r="D84" s="108" t="s">
        <v>235</v>
      </c>
      <c r="E84" s="108">
        <v>1</v>
      </c>
      <c r="F84" s="109">
        <v>16</v>
      </c>
      <c r="G84" s="110" t="s">
        <v>236</v>
      </c>
      <c r="H84" s="105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</row>
    <row r="85" s="2" customFormat="1" ht="16" customHeight="1" spans="1:23">
      <c r="A85" s="41">
        <f t="shared" si="1"/>
        <v>83</v>
      </c>
      <c r="B85" s="95" t="s">
        <v>237</v>
      </c>
      <c r="C85" s="96" t="s">
        <v>238</v>
      </c>
      <c r="D85" s="108" t="s">
        <v>42</v>
      </c>
      <c r="E85" s="111">
        <v>16</v>
      </c>
      <c r="F85" s="109">
        <v>7</v>
      </c>
      <c r="G85" s="110" t="s">
        <v>239</v>
      </c>
      <c r="H85" s="105" t="str">
        <f>_xlfn.DISPIMG("ID_2750A81B36474E1A9ACD49AE28FED1DB",1)</f>
        <v>=DISPIMG("ID_2750A81B36474E1A9ACD49AE28FED1DB",1)</v>
      </c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</row>
    <row r="86" s="2" customFormat="1" ht="16" customHeight="1" spans="1:23">
      <c r="A86" s="41">
        <f t="shared" si="1"/>
        <v>84</v>
      </c>
      <c r="B86" s="95" t="s">
        <v>240</v>
      </c>
      <c r="C86" s="96" t="s">
        <v>241</v>
      </c>
      <c r="D86" s="108" t="s">
        <v>215</v>
      </c>
      <c r="E86" s="111">
        <v>8</v>
      </c>
      <c r="F86" s="109">
        <v>400</v>
      </c>
      <c r="G86" s="110" t="s">
        <v>242</v>
      </c>
      <c r="H86" s="105" t="str">
        <f>_xlfn.DISPIMG("ID_12DB2F6F198F4FBBBC28287DD7710D03",1)</f>
        <v>=DISPIMG("ID_12DB2F6F198F4FBBBC28287DD7710D03",1)</v>
      </c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</row>
    <row r="87" s="2" customFormat="1" ht="16" customHeight="1" spans="1:23">
      <c r="A87" s="41">
        <f t="shared" si="1"/>
        <v>85</v>
      </c>
      <c r="B87" s="95" t="s">
        <v>243</v>
      </c>
      <c r="C87" s="100" t="s">
        <v>244</v>
      </c>
      <c r="D87" s="108" t="s">
        <v>42</v>
      </c>
      <c r="E87" s="111">
        <v>6</v>
      </c>
      <c r="F87" s="109">
        <v>15</v>
      </c>
      <c r="G87" s="110" t="s">
        <v>245</v>
      </c>
      <c r="H87" s="105" t="str">
        <f>_xlfn.DISPIMG("ID_E21F00CE86E94794B53096065D4AE1CE",1)</f>
        <v>=DISPIMG("ID_E21F00CE86E94794B53096065D4AE1CE",1)</v>
      </c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</row>
    <row r="88" s="2" customFormat="1" ht="16" customHeight="1" spans="1:23">
      <c r="A88" s="41">
        <f t="shared" si="1"/>
        <v>86</v>
      </c>
      <c r="B88" s="95" t="s">
        <v>246</v>
      </c>
      <c r="C88" s="96" t="s">
        <v>247</v>
      </c>
      <c r="D88" s="112" t="s">
        <v>26</v>
      </c>
      <c r="E88" s="113">
        <v>2</v>
      </c>
      <c r="F88" s="114">
        <v>200</v>
      </c>
      <c r="G88" s="115" t="s">
        <v>248</v>
      </c>
      <c r="H88" s="105" t="str">
        <f>_xlfn.DISPIMG("ID_02B1BC960C5E4D8787A9F1DB66A5689D",1)</f>
        <v>=DISPIMG("ID_02B1BC960C5E4D8787A9F1DB66A5689D",1)</v>
      </c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</row>
    <row r="89" s="2" customFormat="1" ht="16" customHeight="1" spans="1:23">
      <c r="A89" s="41">
        <f t="shared" si="1"/>
        <v>87</v>
      </c>
      <c r="B89" s="95" t="s">
        <v>249</v>
      </c>
      <c r="C89" s="96" t="s">
        <v>247</v>
      </c>
      <c r="D89" s="112" t="s">
        <v>26</v>
      </c>
      <c r="E89" s="113">
        <v>2</v>
      </c>
      <c r="F89" s="114">
        <v>200</v>
      </c>
      <c r="G89" s="115" t="s">
        <v>248</v>
      </c>
      <c r="H89" s="105" t="str">
        <f>_xlfn.DISPIMG("ID_368562F42BB54A73B7FCDC73759AB1D3",1)</f>
        <v>=DISPIMG("ID_368562F42BB54A73B7FCDC73759AB1D3",1)</v>
      </c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</row>
    <row r="90" s="2" customFormat="1" ht="16" customHeight="1" spans="1:23">
      <c r="A90" s="41">
        <f t="shared" si="1"/>
        <v>88</v>
      </c>
      <c r="B90" s="95" t="s">
        <v>250</v>
      </c>
      <c r="C90" s="96" t="s">
        <v>251</v>
      </c>
      <c r="D90" s="112" t="s">
        <v>252</v>
      </c>
      <c r="E90" s="112">
        <v>3</v>
      </c>
      <c r="F90" s="114">
        <v>80</v>
      </c>
      <c r="G90" s="115" t="s">
        <v>248</v>
      </c>
      <c r="H90" s="105" t="str">
        <f>_xlfn.DISPIMG("ID_3DB9C2068BB64FA5BBA8A7DAE6E7BA04",1)</f>
        <v>=DISPIMG("ID_3DB9C2068BB64FA5BBA8A7DAE6E7BA04",1)</v>
      </c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</row>
    <row r="91" s="2" customFormat="1" ht="16" customHeight="1" spans="1:23">
      <c r="A91" s="41">
        <f t="shared" si="1"/>
        <v>89</v>
      </c>
      <c r="B91" s="95" t="s">
        <v>253</v>
      </c>
      <c r="C91" s="100" t="s">
        <v>254</v>
      </c>
      <c r="D91" s="97" t="s">
        <v>11</v>
      </c>
      <c r="E91" s="97">
        <v>1</v>
      </c>
      <c r="F91" s="98">
        <v>199.9</v>
      </c>
      <c r="G91" s="99" t="s">
        <v>255</v>
      </c>
      <c r="H91" s="105" t="str">
        <f>_xlfn.DISPIMG("ID_FCBDE6FD2C92438A9745D03E0003CAF7",1)</f>
        <v>=DISPIMG("ID_FCBDE6FD2C92438A9745D03E0003CAF7",1)</v>
      </c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</row>
    <row r="92" s="2" customFormat="1" ht="16" customHeight="1" spans="1:23">
      <c r="A92" s="41">
        <f t="shared" si="1"/>
        <v>90</v>
      </c>
      <c r="B92" s="95" t="s">
        <v>256</v>
      </c>
      <c r="C92" s="116" t="s">
        <v>257</v>
      </c>
      <c r="D92" s="112" t="s">
        <v>258</v>
      </c>
      <c r="E92" s="112">
        <v>20</v>
      </c>
      <c r="F92" s="114">
        <v>25</v>
      </c>
      <c r="G92" s="115" t="s">
        <v>195</v>
      </c>
      <c r="H92" s="46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</row>
    <row r="93" s="2" customFormat="1" ht="16" customHeight="1" spans="1:23">
      <c r="A93" s="41">
        <f t="shared" si="1"/>
        <v>91</v>
      </c>
      <c r="B93" s="95" t="s">
        <v>259</v>
      </c>
      <c r="C93" s="116" t="s">
        <v>260</v>
      </c>
      <c r="D93" s="117" t="s">
        <v>258</v>
      </c>
      <c r="E93" s="112">
        <v>5</v>
      </c>
      <c r="F93" s="114">
        <v>25</v>
      </c>
      <c r="G93" s="115" t="s">
        <v>195</v>
      </c>
      <c r="H93" s="46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</row>
    <row r="94" s="2" customFormat="1" ht="16" customHeight="1" spans="1:23">
      <c r="A94" s="41">
        <f t="shared" si="1"/>
        <v>92</v>
      </c>
      <c r="B94" s="95" t="s">
        <v>261</v>
      </c>
      <c r="C94" s="100" t="s">
        <v>262</v>
      </c>
      <c r="D94" s="118" t="s">
        <v>11</v>
      </c>
      <c r="E94" s="119">
        <v>1</v>
      </c>
      <c r="F94" s="120">
        <v>83</v>
      </c>
      <c r="G94" s="115" t="s">
        <v>195</v>
      </c>
      <c r="H94" s="46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</row>
    <row r="95" s="2" customFormat="1" ht="16" customHeight="1" spans="1:23">
      <c r="A95" s="41">
        <f t="shared" si="1"/>
        <v>93</v>
      </c>
      <c r="B95" s="95" t="s">
        <v>263</v>
      </c>
      <c r="C95" s="100" t="s">
        <v>264</v>
      </c>
      <c r="D95" s="95" t="s">
        <v>11</v>
      </c>
      <c r="E95" s="97">
        <v>2</v>
      </c>
      <c r="F95" s="98">
        <v>202</v>
      </c>
      <c r="G95" s="115" t="s">
        <v>195</v>
      </c>
      <c r="H95" s="46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</row>
    <row r="96" s="2" customFormat="1" ht="16" customHeight="1" spans="1:23">
      <c r="A96" s="19">
        <f t="shared" si="1"/>
        <v>94</v>
      </c>
      <c r="B96" s="71" t="s">
        <v>265</v>
      </c>
      <c r="C96" s="88" t="s">
        <v>266</v>
      </c>
      <c r="D96" s="71" t="s">
        <v>58</v>
      </c>
      <c r="E96" s="121">
        <v>4</v>
      </c>
      <c r="F96" s="122">
        <v>130</v>
      </c>
      <c r="G96" s="71" t="s">
        <v>267</v>
      </c>
      <c r="H96" s="121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</row>
    <row r="97" s="2" customFormat="1" ht="16" customHeight="1" spans="1:23">
      <c r="A97" s="19">
        <f t="shared" si="1"/>
        <v>95</v>
      </c>
      <c r="B97" s="83" t="s">
        <v>60</v>
      </c>
      <c r="C97" s="36" t="s">
        <v>268</v>
      </c>
      <c r="D97" s="83" t="s">
        <v>58</v>
      </c>
      <c r="E97" s="32">
        <v>5</v>
      </c>
      <c r="F97" s="123">
        <v>60</v>
      </c>
      <c r="G97" s="71" t="s">
        <v>267</v>
      </c>
      <c r="H97" s="32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</row>
    <row r="98" s="9" customFormat="1" ht="16" customHeight="1" spans="1:23">
      <c r="A98" s="41">
        <f t="shared" si="1"/>
        <v>96</v>
      </c>
      <c r="B98" s="124" t="s">
        <v>269</v>
      </c>
      <c r="C98" s="125" t="s">
        <v>270</v>
      </c>
      <c r="D98" s="124" t="s">
        <v>11</v>
      </c>
      <c r="E98" s="124">
        <v>2</v>
      </c>
      <c r="F98" s="126">
        <v>30</v>
      </c>
      <c r="G98" s="124" t="s">
        <v>271</v>
      </c>
      <c r="H98" s="127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</row>
    <row r="99" s="9" customFormat="1" ht="16" customHeight="1" spans="1:23">
      <c r="A99" s="41">
        <f t="shared" si="1"/>
        <v>97</v>
      </c>
      <c r="B99" s="124" t="s">
        <v>272</v>
      </c>
      <c r="C99" s="125" t="s">
        <v>273</v>
      </c>
      <c r="D99" s="124" t="s">
        <v>11</v>
      </c>
      <c r="E99" s="124">
        <v>4</v>
      </c>
      <c r="F99" s="126">
        <v>18</v>
      </c>
      <c r="G99" s="124" t="s">
        <v>271</v>
      </c>
      <c r="H99" s="129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</row>
    <row r="100" s="9" customFormat="1" ht="16" customHeight="1" spans="1:23">
      <c r="A100" s="41">
        <f t="shared" si="1"/>
        <v>98</v>
      </c>
      <c r="B100" s="124" t="s">
        <v>274</v>
      </c>
      <c r="C100" s="125" t="s">
        <v>275</v>
      </c>
      <c r="D100" s="124" t="s">
        <v>11</v>
      </c>
      <c r="E100" s="124">
        <v>2</v>
      </c>
      <c r="F100" s="126">
        <v>18</v>
      </c>
      <c r="G100" s="124" t="s">
        <v>271</v>
      </c>
      <c r="H100" s="41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</row>
    <row r="101" s="9" customFormat="1" ht="16" customHeight="1" spans="1:23">
      <c r="A101" s="41">
        <f t="shared" si="1"/>
        <v>99</v>
      </c>
      <c r="B101" s="124" t="s">
        <v>259</v>
      </c>
      <c r="C101" s="125" t="s">
        <v>276</v>
      </c>
      <c r="D101" s="124" t="s">
        <v>11</v>
      </c>
      <c r="E101" s="124">
        <v>20</v>
      </c>
      <c r="F101" s="126">
        <v>13</v>
      </c>
      <c r="G101" s="124" t="s">
        <v>271</v>
      </c>
      <c r="H101" s="129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</row>
    <row r="102" s="9" customFormat="1" ht="16" customHeight="1" spans="1:23">
      <c r="A102" s="41">
        <f t="shared" si="1"/>
        <v>100</v>
      </c>
      <c r="B102" s="124" t="s">
        <v>277</v>
      </c>
      <c r="C102" s="125" t="s">
        <v>278</v>
      </c>
      <c r="D102" s="124" t="s">
        <v>11</v>
      </c>
      <c r="E102" s="124">
        <v>2</v>
      </c>
      <c r="F102" s="126">
        <v>280</v>
      </c>
      <c r="G102" s="124" t="s">
        <v>271</v>
      </c>
      <c r="H102" s="41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</row>
    <row r="103" s="9" customFormat="1" ht="16" customHeight="1" spans="1:23">
      <c r="A103" s="41">
        <f t="shared" si="1"/>
        <v>101</v>
      </c>
      <c r="B103" s="124" t="s">
        <v>279</v>
      </c>
      <c r="C103" s="125" t="s">
        <v>280</v>
      </c>
      <c r="D103" s="124" t="s">
        <v>11</v>
      </c>
      <c r="E103" s="124">
        <v>8</v>
      </c>
      <c r="F103" s="126">
        <v>18</v>
      </c>
      <c r="G103" s="124" t="s">
        <v>271</v>
      </c>
      <c r="H103" s="41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</row>
    <row r="104" s="9" customFormat="1" ht="16" customHeight="1" spans="1:23">
      <c r="A104" s="41">
        <f t="shared" si="1"/>
        <v>102</v>
      </c>
      <c r="B104" s="124" t="s">
        <v>281</v>
      </c>
      <c r="C104" s="125" t="s">
        <v>282</v>
      </c>
      <c r="D104" s="124" t="s">
        <v>11</v>
      </c>
      <c r="E104" s="124">
        <v>2</v>
      </c>
      <c r="F104" s="126">
        <v>80</v>
      </c>
      <c r="G104" s="124" t="s">
        <v>271</v>
      </c>
      <c r="H104" s="41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</row>
    <row r="105" s="9" customFormat="1" ht="16" customHeight="1" spans="1:23">
      <c r="A105" s="41">
        <f t="shared" si="1"/>
        <v>103</v>
      </c>
      <c r="B105" s="124" t="s">
        <v>283</v>
      </c>
      <c r="C105" s="125" t="s">
        <v>284</v>
      </c>
      <c r="D105" s="124" t="s">
        <v>11</v>
      </c>
      <c r="E105" s="124">
        <v>2</v>
      </c>
      <c r="F105" s="126">
        <v>90</v>
      </c>
      <c r="G105" s="124" t="s">
        <v>285</v>
      </c>
      <c r="H105" s="41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</row>
    <row r="106" s="9" customFormat="1" ht="16" customHeight="1" spans="1:23">
      <c r="A106" s="41">
        <f t="shared" si="1"/>
        <v>104</v>
      </c>
      <c r="B106" s="124" t="s">
        <v>286</v>
      </c>
      <c r="C106" s="125" t="s">
        <v>287</v>
      </c>
      <c r="D106" s="124" t="s">
        <v>11</v>
      </c>
      <c r="E106" s="124">
        <v>20</v>
      </c>
      <c r="F106" s="126">
        <v>12</v>
      </c>
      <c r="G106" s="124" t="s">
        <v>271</v>
      </c>
      <c r="H106" s="41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</row>
    <row r="107" s="9" customFormat="1" ht="16" customHeight="1" spans="1:23">
      <c r="A107" s="41">
        <f t="shared" si="1"/>
        <v>105</v>
      </c>
      <c r="B107" s="124" t="s">
        <v>288</v>
      </c>
      <c r="C107" s="125" t="s">
        <v>289</v>
      </c>
      <c r="D107" s="124" t="s">
        <v>11</v>
      </c>
      <c r="E107" s="124">
        <v>2</v>
      </c>
      <c r="F107" s="126">
        <v>40</v>
      </c>
      <c r="G107" s="124" t="s">
        <v>271</v>
      </c>
      <c r="H107" s="130"/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</row>
    <row r="108" s="9" customFormat="1" ht="16" customHeight="1" spans="1:23">
      <c r="A108" s="41">
        <f t="shared" si="1"/>
        <v>106</v>
      </c>
      <c r="B108" s="124" t="s">
        <v>290</v>
      </c>
      <c r="C108" s="125" t="s">
        <v>291</v>
      </c>
      <c r="D108" s="124" t="s">
        <v>42</v>
      </c>
      <c r="E108" s="124">
        <v>30</v>
      </c>
      <c r="F108" s="126">
        <v>20</v>
      </c>
      <c r="G108" s="124" t="s">
        <v>292</v>
      </c>
      <c r="H108" s="129" t="str">
        <f>_xlfn.DISPIMG("ID_8E8B0AFB1DFE4B16BE314F2678A9C91C",1)</f>
        <v>=DISPIMG("ID_8E8B0AFB1DFE4B16BE314F2678A9C91C",1)</v>
      </c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</row>
    <row r="109" s="9" customFormat="1" ht="16" customHeight="1" spans="1:23">
      <c r="A109" s="41">
        <f t="shared" si="1"/>
        <v>107</v>
      </c>
      <c r="B109" s="124" t="s">
        <v>293</v>
      </c>
      <c r="C109" s="125" t="s">
        <v>294</v>
      </c>
      <c r="D109" s="124" t="s">
        <v>42</v>
      </c>
      <c r="E109" s="124">
        <v>50</v>
      </c>
      <c r="F109" s="126">
        <v>10</v>
      </c>
      <c r="G109" s="124" t="s">
        <v>295</v>
      </c>
      <c r="H109" s="41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</row>
    <row r="110" s="9" customFormat="1" ht="16" customHeight="1" spans="1:23">
      <c r="A110" s="41">
        <f t="shared" si="1"/>
        <v>108</v>
      </c>
      <c r="B110" s="124" t="s">
        <v>296</v>
      </c>
      <c r="C110" s="61" t="s">
        <v>297</v>
      </c>
      <c r="D110" s="124" t="s">
        <v>298</v>
      </c>
      <c r="E110" s="124">
        <v>8</v>
      </c>
      <c r="F110" s="126">
        <v>120</v>
      </c>
      <c r="G110" s="124" t="s">
        <v>299</v>
      </c>
      <c r="H110" s="41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</row>
    <row r="111" s="9" customFormat="1" ht="16" customHeight="1" spans="1:23">
      <c r="A111" s="41">
        <f t="shared" si="1"/>
        <v>109</v>
      </c>
      <c r="B111" s="124" t="s">
        <v>300</v>
      </c>
      <c r="C111" s="125" t="s">
        <v>301</v>
      </c>
      <c r="D111" s="124" t="s">
        <v>42</v>
      </c>
      <c r="E111" s="124">
        <v>10</v>
      </c>
      <c r="F111" s="126">
        <v>20</v>
      </c>
      <c r="G111" s="124" t="s">
        <v>302</v>
      </c>
      <c r="H111" s="41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</row>
    <row r="112" s="9" customFormat="1" ht="16" customHeight="1" spans="1:23">
      <c r="A112" s="41">
        <f t="shared" si="1"/>
        <v>110</v>
      </c>
      <c r="B112" s="124" t="s">
        <v>300</v>
      </c>
      <c r="C112" s="125" t="s">
        <v>303</v>
      </c>
      <c r="D112" s="124" t="s">
        <v>42</v>
      </c>
      <c r="E112" s="124">
        <v>10</v>
      </c>
      <c r="F112" s="126">
        <v>18</v>
      </c>
      <c r="G112" s="124" t="s">
        <v>302</v>
      </c>
      <c r="H112" s="41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</row>
    <row r="113" s="9" customFormat="1" ht="16" customHeight="1" spans="1:23">
      <c r="A113" s="41">
        <f t="shared" si="1"/>
        <v>111</v>
      </c>
      <c r="B113" s="124" t="s">
        <v>304</v>
      </c>
      <c r="C113" s="125" t="s">
        <v>305</v>
      </c>
      <c r="D113" s="124" t="s">
        <v>306</v>
      </c>
      <c r="E113" s="124">
        <v>2</v>
      </c>
      <c r="F113" s="126">
        <v>16</v>
      </c>
      <c r="G113" s="124" t="s">
        <v>307</v>
      </c>
      <c r="H113" s="41" t="str">
        <f>_xlfn.DISPIMG("ID_55B1149553684A07947AC06D2E3CD357",1)</f>
        <v>=DISPIMG("ID_55B1149553684A07947AC06D2E3CD357",1)</v>
      </c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</row>
    <row r="114" s="9" customFormat="1" ht="16" customHeight="1" spans="1:23">
      <c r="A114" s="41">
        <f t="shared" si="1"/>
        <v>112</v>
      </c>
      <c r="B114" s="124" t="s">
        <v>308</v>
      </c>
      <c r="C114" s="125" t="s">
        <v>303</v>
      </c>
      <c r="D114" s="124" t="s">
        <v>11</v>
      </c>
      <c r="E114" s="124">
        <v>5</v>
      </c>
      <c r="F114" s="126">
        <v>8</v>
      </c>
      <c r="G114" s="124" t="s">
        <v>309</v>
      </c>
      <c r="H114" s="41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</row>
    <row r="115" s="9" customFormat="1" ht="16" customHeight="1" spans="1:23">
      <c r="A115" s="41">
        <f t="shared" si="1"/>
        <v>113</v>
      </c>
      <c r="B115" s="124" t="s">
        <v>310</v>
      </c>
      <c r="C115" s="125" t="s">
        <v>311</v>
      </c>
      <c r="D115" s="124" t="s">
        <v>312</v>
      </c>
      <c r="E115" s="124">
        <v>50</v>
      </c>
      <c r="F115" s="126">
        <v>3</v>
      </c>
      <c r="G115" s="124" t="s">
        <v>313</v>
      </c>
      <c r="H115" s="41"/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</row>
    <row r="116" s="9" customFormat="1" ht="16" customHeight="1" spans="1:23">
      <c r="A116" s="41">
        <f t="shared" si="1"/>
        <v>114</v>
      </c>
      <c r="B116" s="124" t="s">
        <v>314</v>
      </c>
      <c r="C116" s="125" t="s">
        <v>315</v>
      </c>
      <c r="D116" s="124" t="s">
        <v>312</v>
      </c>
      <c r="E116" s="124">
        <v>50</v>
      </c>
      <c r="F116" s="126">
        <v>4</v>
      </c>
      <c r="G116" s="41" t="s">
        <v>313</v>
      </c>
      <c r="H116" s="41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</row>
    <row r="117" s="9" customFormat="1" ht="16" customHeight="1" spans="1:23">
      <c r="A117" s="41">
        <f t="shared" si="1"/>
        <v>115</v>
      </c>
      <c r="B117" s="124" t="s">
        <v>316</v>
      </c>
      <c r="C117" s="125" t="s">
        <v>317</v>
      </c>
      <c r="D117" s="124" t="s">
        <v>312</v>
      </c>
      <c r="E117" s="124">
        <v>50</v>
      </c>
      <c r="F117" s="126">
        <v>5</v>
      </c>
      <c r="G117" s="124" t="s">
        <v>313</v>
      </c>
      <c r="H117" s="41"/>
      <c r="I117" s="128"/>
      <c r="J117" s="128"/>
      <c r="K117" s="128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</row>
    <row r="118" s="9" customFormat="1" ht="16" customHeight="1" spans="1:23">
      <c r="A118" s="41">
        <f t="shared" si="1"/>
        <v>116</v>
      </c>
      <c r="B118" s="124" t="s">
        <v>318</v>
      </c>
      <c r="C118" s="125" t="s">
        <v>319</v>
      </c>
      <c r="D118" s="124" t="s">
        <v>320</v>
      </c>
      <c r="E118" s="124">
        <v>200</v>
      </c>
      <c r="F118" s="126">
        <v>2</v>
      </c>
      <c r="G118" s="124" t="s">
        <v>321</v>
      </c>
      <c r="H118" s="41"/>
      <c r="I118" s="128"/>
      <c r="J118" s="128"/>
      <c r="K118" s="128"/>
      <c r="L118" s="128"/>
      <c r="M118" s="128"/>
      <c r="N118" s="128"/>
      <c r="O118" s="128"/>
      <c r="P118" s="128"/>
      <c r="Q118" s="128"/>
      <c r="R118" s="128"/>
      <c r="S118" s="128"/>
      <c r="T118" s="128"/>
      <c r="U118" s="128"/>
      <c r="V118" s="128"/>
      <c r="W118" s="128"/>
    </row>
    <row r="119" s="9" customFormat="1" ht="16" customHeight="1" spans="1:23">
      <c r="A119" s="41">
        <f t="shared" si="1"/>
        <v>117</v>
      </c>
      <c r="B119" s="124" t="s">
        <v>322</v>
      </c>
      <c r="C119" s="125" t="s">
        <v>323</v>
      </c>
      <c r="D119" s="124" t="s">
        <v>324</v>
      </c>
      <c r="E119" s="124">
        <v>500</v>
      </c>
      <c r="F119" s="126">
        <v>0.8</v>
      </c>
      <c r="G119" s="124" t="s">
        <v>325</v>
      </c>
      <c r="H119" s="41"/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</row>
    <row r="120" s="9" customFormat="1" ht="16" customHeight="1" spans="1:23">
      <c r="A120" s="41">
        <f t="shared" si="1"/>
        <v>118</v>
      </c>
      <c r="B120" s="124" t="s">
        <v>322</v>
      </c>
      <c r="C120" s="125" t="s">
        <v>326</v>
      </c>
      <c r="D120" s="124" t="s">
        <v>324</v>
      </c>
      <c r="E120" s="124">
        <v>50</v>
      </c>
      <c r="F120" s="126">
        <v>0.8</v>
      </c>
      <c r="G120" s="124" t="s">
        <v>325</v>
      </c>
      <c r="H120" s="41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</row>
    <row r="121" s="9" customFormat="1" ht="16" customHeight="1" spans="1:23">
      <c r="A121" s="41">
        <f t="shared" si="1"/>
        <v>119</v>
      </c>
      <c r="B121" s="124" t="s">
        <v>322</v>
      </c>
      <c r="C121" s="125" t="s">
        <v>327</v>
      </c>
      <c r="D121" s="124" t="s">
        <v>324</v>
      </c>
      <c r="E121" s="124">
        <v>50</v>
      </c>
      <c r="F121" s="126">
        <v>0.8</v>
      </c>
      <c r="G121" s="124" t="s">
        <v>325</v>
      </c>
      <c r="H121" s="41"/>
      <c r="I121" s="128"/>
      <c r="J121" s="128"/>
      <c r="K121" s="128"/>
      <c r="L121" s="128"/>
      <c r="M121" s="128"/>
      <c r="N121" s="128"/>
      <c r="O121" s="128"/>
      <c r="P121" s="128"/>
      <c r="Q121" s="128"/>
      <c r="R121" s="128"/>
      <c r="S121" s="128"/>
      <c r="T121" s="128"/>
      <c r="U121" s="128"/>
      <c r="V121" s="128"/>
      <c r="W121" s="128"/>
    </row>
    <row r="122" s="9" customFormat="1" ht="16" customHeight="1" spans="1:23">
      <c r="A122" s="41">
        <f t="shared" si="1"/>
        <v>120</v>
      </c>
      <c r="B122" s="124" t="s">
        <v>328</v>
      </c>
      <c r="C122" s="125" t="s">
        <v>329</v>
      </c>
      <c r="D122" s="124" t="s">
        <v>42</v>
      </c>
      <c r="E122" s="124">
        <v>12</v>
      </c>
      <c r="F122" s="126">
        <v>26</v>
      </c>
      <c r="G122" s="124" t="s">
        <v>330</v>
      </c>
      <c r="H122" s="41" t="str">
        <f>_xlfn.DISPIMG("ID_A47755FB3284498EB990EC38D47F6DF5",1)</f>
        <v>=DISPIMG("ID_A47755FB3284498EB990EC38D47F6DF5",1)</v>
      </c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</row>
    <row r="123" s="9" customFormat="1" ht="16" customHeight="1" spans="1:23">
      <c r="A123" s="41">
        <f t="shared" si="1"/>
        <v>121</v>
      </c>
      <c r="B123" s="124" t="s">
        <v>331</v>
      </c>
      <c r="C123" s="125"/>
      <c r="D123" s="124" t="s">
        <v>42</v>
      </c>
      <c r="E123" s="124">
        <v>5</v>
      </c>
      <c r="F123" s="126">
        <v>15</v>
      </c>
      <c r="G123" s="124" t="s">
        <v>332</v>
      </c>
      <c r="H123" s="41" t="str">
        <f>_xlfn.DISPIMG("ID_EDF29033A290442599CD0C87C923B9F1",1)</f>
        <v>=DISPIMG("ID_EDF29033A290442599CD0C87C923B9F1",1)</v>
      </c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</row>
    <row r="124" s="9" customFormat="1" ht="16" customHeight="1" spans="1:23">
      <c r="A124" s="41">
        <f t="shared" si="1"/>
        <v>122</v>
      </c>
      <c r="B124" s="124" t="s">
        <v>333</v>
      </c>
      <c r="C124" s="125" t="s">
        <v>334</v>
      </c>
      <c r="D124" s="124" t="s">
        <v>335</v>
      </c>
      <c r="E124" s="124">
        <v>10</v>
      </c>
      <c r="F124" s="126">
        <v>8</v>
      </c>
      <c r="G124" s="124" t="s">
        <v>336</v>
      </c>
      <c r="H124" s="41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</row>
    <row r="125" s="9" customFormat="1" ht="16" customHeight="1" spans="1:23">
      <c r="A125" s="41">
        <f t="shared" si="1"/>
        <v>123</v>
      </c>
      <c r="B125" s="124" t="s">
        <v>337</v>
      </c>
      <c r="C125" s="125" t="s">
        <v>338</v>
      </c>
      <c r="D125" s="124" t="s">
        <v>42</v>
      </c>
      <c r="E125" s="124">
        <v>20</v>
      </c>
      <c r="F125" s="126">
        <v>15</v>
      </c>
      <c r="G125" s="124" t="s">
        <v>339</v>
      </c>
      <c r="H125" s="41"/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/>
    </row>
    <row r="126" s="9" customFormat="1" ht="16" customHeight="1" spans="1:23">
      <c r="A126" s="41">
        <f t="shared" si="1"/>
        <v>124</v>
      </c>
      <c r="B126" s="124" t="s">
        <v>340</v>
      </c>
      <c r="C126" s="125" t="s">
        <v>341</v>
      </c>
      <c r="D126" s="124" t="s">
        <v>42</v>
      </c>
      <c r="E126" s="124">
        <v>10</v>
      </c>
      <c r="F126" s="126">
        <v>40</v>
      </c>
      <c r="G126" s="124" t="s">
        <v>342</v>
      </c>
      <c r="H126" s="41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</row>
    <row r="127" s="9" customFormat="1" ht="16" customHeight="1" spans="1:23">
      <c r="A127" s="41">
        <f t="shared" si="1"/>
        <v>125</v>
      </c>
      <c r="B127" s="124" t="s">
        <v>343</v>
      </c>
      <c r="C127" s="125" t="s">
        <v>344</v>
      </c>
      <c r="D127" s="124" t="s">
        <v>312</v>
      </c>
      <c r="E127" s="124">
        <v>50</v>
      </c>
      <c r="F127" s="126">
        <v>15</v>
      </c>
      <c r="G127" s="124" t="s">
        <v>345</v>
      </c>
      <c r="H127" s="41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</row>
    <row r="128" s="9" customFormat="1" ht="16" customHeight="1" spans="1:23">
      <c r="A128" s="41">
        <f t="shared" si="1"/>
        <v>126</v>
      </c>
      <c r="B128" s="124" t="s">
        <v>346</v>
      </c>
      <c r="C128" s="125" t="s">
        <v>347</v>
      </c>
      <c r="D128" s="124" t="s">
        <v>348</v>
      </c>
      <c r="E128" s="124">
        <v>10</v>
      </c>
      <c r="F128" s="126">
        <v>8</v>
      </c>
      <c r="G128" s="124" t="s">
        <v>349</v>
      </c>
      <c r="H128" s="41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</row>
    <row r="129" s="9" customFormat="1" ht="16" customHeight="1" spans="1:23">
      <c r="A129" s="41">
        <f t="shared" si="1"/>
        <v>127</v>
      </c>
      <c r="B129" s="124" t="s">
        <v>350</v>
      </c>
      <c r="C129" s="125" t="s">
        <v>351</v>
      </c>
      <c r="D129" s="124" t="s">
        <v>348</v>
      </c>
      <c r="E129" s="124">
        <v>1</v>
      </c>
      <c r="F129" s="126">
        <v>45</v>
      </c>
      <c r="G129" s="124" t="s">
        <v>352</v>
      </c>
      <c r="H129" s="41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</row>
    <row r="130" s="9" customFormat="1" ht="16" customHeight="1" spans="1:23">
      <c r="A130" s="41">
        <f t="shared" si="1"/>
        <v>128</v>
      </c>
      <c r="B130" s="124" t="s">
        <v>233</v>
      </c>
      <c r="C130" s="125" t="s">
        <v>353</v>
      </c>
      <c r="D130" s="124" t="s">
        <v>354</v>
      </c>
      <c r="E130" s="124">
        <v>2</v>
      </c>
      <c r="F130" s="126">
        <v>15</v>
      </c>
      <c r="G130" s="124" t="s">
        <v>355</v>
      </c>
      <c r="H130" s="41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</row>
    <row r="131" s="9" customFormat="1" ht="16" customHeight="1" spans="1:23">
      <c r="A131" s="41">
        <f t="shared" si="1"/>
        <v>129</v>
      </c>
      <c r="B131" s="124" t="s">
        <v>356</v>
      </c>
      <c r="C131" s="125" t="s">
        <v>357</v>
      </c>
      <c r="D131" s="124" t="s">
        <v>358</v>
      </c>
      <c r="E131" s="124">
        <v>100</v>
      </c>
      <c r="F131" s="126">
        <v>3</v>
      </c>
      <c r="G131" s="124" t="s">
        <v>359</v>
      </c>
      <c r="H131" s="41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</row>
    <row r="132" s="9" customFormat="1" ht="16" customHeight="1" spans="1:23">
      <c r="A132" s="41">
        <f t="shared" si="1"/>
        <v>130</v>
      </c>
      <c r="B132" s="124" t="s">
        <v>360</v>
      </c>
      <c r="C132" s="125" t="s">
        <v>361</v>
      </c>
      <c r="D132" s="124" t="s">
        <v>362</v>
      </c>
      <c r="E132" s="124">
        <v>1</v>
      </c>
      <c r="F132" s="126">
        <v>600</v>
      </c>
      <c r="G132" s="124" t="s">
        <v>359</v>
      </c>
      <c r="H132" s="41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</row>
    <row r="133" s="9" customFormat="1" ht="16" customHeight="1" spans="1:23">
      <c r="A133" s="41">
        <f t="shared" ref="A133:A196" si="2">1+A132</f>
        <v>131</v>
      </c>
      <c r="B133" s="124" t="s">
        <v>363</v>
      </c>
      <c r="C133" s="125" t="s">
        <v>364</v>
      </c>
      <c r="D133" s="124" t="s">
        <v>42</v>
      </c>
      <c r="E133" s="124">
        <v>30</v>
      </c>
      <c r="F133" s="126">
        <v>5</v>
      </c>
      <c r="G133" s="124" t="s">
        <v>313</v>
      </c>
      <c r="H133" s="41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</row>
    <row r="134" s="9" customFormat="1" ht="16" customHeight="1" spans="1:23">
      <c r="A134" s="41">
        <f t="shared" si="2"/>
        <v>132</v>
      </c>
      <c r="B134" s="124" t="s">
        <v>365</v>
      </c>
      <c r="C134" s="125" t="s">
        <v>366</v>
      </c>
      <c r="D134" s="124" t="s">
        <v>324</v>
      </c>
      <c r="E134" s="124">
        <v>500</v>
      </c>
      <c r="F134" s="126">
        <v>1.5</v>
      </c>
      <c r="G134" s="124" t="s">
        <v>321</v>
      </c>
      <c r="H134" s="41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</row>
    <row r="135" s="9" customFormat="1" ht="16" customHeight="1" spans="1:23">
      <c r="A135" s="41">
        <f t="shared" si="2"/>
        <v>133</v>
      </c>
      <c r="B135" s="124" t="s">
        <v>293</v>
      </c>
      <c r="C135" s="125" t="s">
        <v>294</v>
      </c>
      <c r="D135" s="124" t="s">
        <v>42</v>
      </c>
      <c r="E135" s="124">
        <v>30</v>
      </c>
      <c r="F135" s="126">
        <v>5</v>
      </c>
      <c r="G135" s="124" t="s">
        <v>367</v>
      </c>
      <c r="H135" s="41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</row>
    <row r="136" s="9" customFormat="1" ht="16" customHeight="1" spans="1:23">
      <c r="A136" s="41">
        <f t="shared" si="2"/>
        <v>134</v>
      </c>
      <c r="B136" s="124" t="s">
        <v>368</v>
      </c>
      <c r="C136" s="125" t="s">
        <v>369</v>
      </c>
      <c r="D136" s="124" t="s">
        <v>335</v>
      </c>
      <c r="E136" s="124">
        <v>10</v>
      </c>
      <c r="F136" s="126">
        <v>5</v>
      </c>
      <c r="G136" s="124" t="s">
        <v>370</v>
      </c>
      <c r="H136" s="41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  <c r="V136" s="128"/>
      <c r="W136" s="128"/>
    </row>
    <row r="137" s="9" customFormat="1" ht="16" customHeight="1" spans="1:23">
      <c r="A137" s="41">
        <f t="shared" si="2"/>
        <v>135</v>
      </c>
      <c r="B137" s="124" t="s">
        <v>371</v>
      </c>
      <c r="C137" s="125" t="s">
        <v>372</v>
      </c>
      <c r="D137" s="124" t="s">
        <v>42</v>
      </c>
      <c r="E137" s="124">
        <v>50</v>
      </c>
      <c r="F137" s="126">
        <v>5</v>
      </c>
      <c r="G137" s="124" t="s">
        <v>370</v>
      </c>
      <c r="H137" s="41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</row>
    <row r="138" s="9" customFormat="1" ht="16" customHeight="1" spans="1:23">
      <c r="A138" s="41">
        <f t="shared" si="2"/>
        <v>136</v>
      </c>
      <c r="B138" s="124" t="s">
        <v>373</v>
      </c>
      <c r="C138" s="125" t="s">
        <v>374</v>
      </c>
      <c r="D138" s="124" t="s">
        <v>42</v>
      </c>
      <c r="E138" s="124">
        <v>50</v>
      </c>
      <c r="F138" s="126">
        <v>5</v>
      </c>
      <c r="G138" s="124" t="s">
        <v>295</v>
      </c>
      <c r="H138" s="41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</row>
    <row r="139" s="9" customFormat="1" ht="16" customHeight="1" spans="1:23">
      <c r="A139" s="41">
        <f t="shared" si="2"/>
        <v>137</v>
      </c>
      <c r="B139" s="124" t="s">
        <v>375</v>
      </c>
      <c r="C139" s="125" t="s">
        <v>376</v>
      </c>
      <c r="D139" s="124" t="s">
        <v>42</v>
      </c>
      <c r="E139" s="124">
        <v>15</v>
      </c>
      <c r="F139" s="126">
        <v>10</v>
      </c>
      <c r="G139" s="124" t="s">
        <v>377</v>
      </c>
      <c r="H139" s="41" t="str">
        <f>_xlfn.DISPIMG("ID_3D104010A0B64DCD97D5AFDFAA1EEFFA",1)</f>
        <v>=DISPIMG("ID_3D104010A0B64DCD97D5AFDFAA1EEFFA",1)</v>
      </c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</row>
    <row r="140" s="9" customFormat="1" ht="16" customHeight="1" spans="1:23">
      <c r="A140" s="41">
        <f t="shared" si="2"/>
        <v>138</v>
      </c>
      <c r="B140" s="124" t="s">
        <v>375</v>
      </c>
      <c r="C140" s="125" t="s">
        <v>378</v>
      </c>
      <c r="D140" s="124" t="s">
        <v>42</v>
      </c>
      <c r="E140" s="124">
        <v>15</v>
      </c>
      <c r="F140" s="126">
        <v>25</v>
      </c>
      <c r="G140" s="124" t="s">
        <v>377</v>
      </c>
      <c r="H140" s="41" t="str">
        <f>_xlfn.DISPIMG("ID_458F54DF555B4A30BE054C6434B16EF3",1)</f>
        <v>=DISPIMG("ID_458F54DF555B4A30BE054C6434B16EF3",1)</v>
      </c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</row>
    <row r="141" s="9" customFormat="1" ht="16" customHeight="1" spans="1:23">
      <c r="A141" s="41">
        <f t="shared" si="2"/>
        <v>139</v>
      </c>
      <c r="B141" s="124" t="s">
        <v>379</v>
      </c>
      <c r="C141" s="125" t="s">
        <v>380</v>
      </c>
      <c r="D141" s="124" t="s">
        <v>215</v>
      </c>
      <c r="E141" s="124">
        <v>2</v>
      </c>
      <c r="F141" s="126">
        <v>980</v>
      </c>
      <c r="G141" s="124" t="s">
        <v>381</v>
      </c>
      <c r="H141" s="41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</row>
    <row r="142" s="9" customFormat="1" ht="16" customHeight="1" spans="1:23">
      <c r="A142" s="41">
        <f t="shared" si="2"/>
        <v>140</v>
      </c>
      <c r="B142" s="124" t="s">
        <v>382</v>
      </c>
      <c r="C142" s="125" t="s">
        <v>383</v>
      </c>
      <c r="D142" s="124" t="s">
        <v>42</v>
      </c>
      <c r="E142" s="124">
        <v>50</v>
      </c>
      <c r="F142" s="126">
        <v>20</v>
      </c>
      <c r="G142" s="124" t="s">
        <v>295</v>
      </c>
      <c r="H142" s="41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</row>
    <row r="143" s="9" customFormat="1" ht="16" customHeight="1" spans="1:23">
      <c r="A143" s="41">
        <f t="shared" si="2"/>
        <v>141</v>
      </c>
      <c r="B143" s="124" t="s">
        <v>384</v>
      </c>
      <c r="C143" s="125" t="s">
        <v>372</v>
      </c>
      <c r="D143" s="124" t="s">
        <v>385</v>
      </c>
      <c r="E143" s="124">
        <v>3</v>
      </c>
      <c r="F143" s="126">
        <v>45</v>
      </c>
      <c r="G143" s="124" t="s">
        <v>386</v>
      </c>
      <c r="H143" s="41"/>
      <c r="I143" s="128"/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</row>
    <row r="144" s="10" customFormat="1" ht="16" customHeight="1" spans="1:23">
      <c r="A144" s="19">
        <f t="shared" si="2"/>
        <v>142</v>
      </c>
      <c r="B144" s="131" t="s">
        <v>387</v>
      </c>
      <c r="C144" s="132" t="s">
        <v>388</v>
      </c>
      <c r="D144" s="131" t="s">
        <v>58</v>
      </c>
      <c r="E144" s="133">
        <v>5</v>
      </c>
      <c r="F144" s="134">
        <v>25</v>
      </c>
      <c r="G144" s="26" t="s">
        <v>389</v>
      </c>
      <c r="H144" s="133"/>
      <c r="I144" s="135"/>
      <c r="J144" s="135"/>
      <c r="K144" s="135"/>
      <c r="L144" s="135"/>
      <c r="M144" s="135"/>
      <c r="N144" s="135"/>
      <c r="O144" s="135"/>
      <c r="P144" s="135"/>
      <c r="Q144" s="135"/>
      <c r="R144" s="135"/>
      <c r="S144" s="135"/>
      <c r="T144" s="135"/>
      <c r="U144" s="135"/>
      <c r="V144" s="135"/>
      <c r="W144" s="135"/>
    </row>
    <row r="145" s="10" customFormat="1" ht="16" customHeight="1" spans="1:23">
      <c r="A145" s="19">
        <f t="shared" si="2"/>
        <v>143</v>
      </c>
      <c r="B145" s="131" t="s">
        <v>390</v>
      </c>
      <c r="C145" s="132" t="s">
        <v>391</v>
      </c>
      <c r="D145" s="131" t="s">
        <v>58</v>
      </c>
      <c r="E145" s="133">
        <v>5</v>
      </c>
      <c r="F145" s="134">
        <v>18</v>
      </c>
      <c r="G145" s="26" t="s">
        <v>389</v>
      </c>
      <c r="H145" s="133"/>
      <c r="I145" s="135"/>
      <c r="J145" s="135"/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  <c r="U145" s="135"/>
      <c r="V145" s="135"/>
      <c r="W145" s="135"/>
    </row>
    <row r="146" s="10" customFormat="1" ht="16" customHeight="1" spans="1:23">
      <c r="A146" s="19">
        <f t="shared" si="2"/>
        <v>144</v>
      </c>
      <c r="B146" s="131" t="s">
        <v>202</v>
      </c>
      <c r="C146" s="132" t="s">
        <v>392</v>
      </c>
      <c r="D146" s="131" t="s">
        <v>58</v>
      </c>
      <c r="E146" s="133">
        <v>10</v>
      </c>
      <c r="F146" s="134">
        <v>15</v>
      </c>
      <c r="G146" s="26" t="s">
        <v>389</v>
      </c>
      <c r="H146" s="133"/>
      <c r="I146" s="135"/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135"/>
      <c r="V146" s="135"/>
      <c r="W146" s="135"/>
    </row>
    <row r="147" s="10" customFormat="1" ht="16" customHeight="1" spans="1:23">
      <c r="A147" s="19">
        <f t="shared" si="2"/>
        <v>145</v>
      </c>
      <c r="B147" s="131" t="s">
        <v>56</v>
      </c>
      <c r="C147" s="132" t="s">
        <v>393</v>
      </c>
      <c r="D147" s="131" t="s">
        <v>58</v>
      </c>
      <c r="E147" s="133">
        <v>10</v>
      </c>
      <c r="F147" s="134">
        <v>22</v>
      </c>
      <c r="G147" s="26" t="s">
        <v>389</v>
      </c>
      <c r="H147" s="133"/>
      <c r="I147" s="135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135"/>
      <c r="V147" s="135"/>
      <c r="W147" s="135"/>
    </row>
    <row r="148" s="10" customFormat="1" ht="16" customHeight="1" spans="1:23">
      <c r="A148" s="19">
        <f t="shared" si="2"/>
        <v>146</v>
      </c>
      <c r="B148" s="131" t="s">
        <v>394</v>
      </c>
      <c r="C148" s="132" t="s">
        <v>395</v>
      </c>
      <c r="D148" s="131" t="s">
        <v>58</v>
      </c>
      <c r="E148" s="133">
        <v>10</v>
      </c>
      <c r="F148" s="134">
        <v>32</v>
      </c>
      <c r="G148" s="26" t="s">
        <v>389</v>
      </c>
      <c r="H148" s="133"/>
      <c r="I148" s="135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135"/>
      <c r="V148" s="135"/>
      <c r="W148" s="135"/>
    </row>
    <row r="149" s="10" customFormat="1" ht="16" customHeight="1" spans="1:23">
      <c r="A149" s="19">
        <f t="shared" si="2"/>
        <v>147</v>
      </c>
      <c r="B149" s="131" t="s">
        <v>396</v>
      </c>
      <c r="C149" s="132" t="s">
        <v>397</v>
      </c>
      <c r="D149" s="131" t="s">
        <v>58</v>
      </c>
      <c r="E149" s="133">
        <v>60</v>
      </c>
      <c r="F149" s="134">
        <v>15</v>
      </c>
      <c r="G149" s="26" t="s">
        <v>389</v>
      </c>
      <c r="H149" s="133"/>
      <c r="I149" s="135"/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  <c r="U149" s="135"/>
      <c r="V149" s="135"/>
      <c r="W149" s="135"/>
    </row>
    <row r="150" s="10" customFormat="1" ht="16" customHeight="1" spans="1:23">
      <c r="A150" s="19">
        <f t="shared" si="2"/>
        <v>148</v>
      </c>
      <c r="B150" s="131" t="s">
        <v>398</v>
      </c>
      <c r="C150" s="132" t="s">
        <v>399</v>
      </c>
      <c r="D150" s="131" t="s">
        <v>58</v>
      </c>
      <c r="E150" s="133">
        <v>5</v>
      </c>
      <c r="F150" s="134">
        <v>40</v>
      </c>
      <c r="G150" s="26" t="s">
        <v>389</v>
      </c>
      <c r="H150" s="133"/>
      <c r="I150" s="135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135"/>
      <c r="V150" s="135"/>
      <c r="W150" s="135"/>
    </row>
    <row r="151" s="10" customFormat="1" ht="16" customHeight="1" spans="1:23">
      <c r="A151" s="19">
        <f t="shared" si="2"/>
        <v>149</v>
      </c>
      <c r="B151" s="131" t="s">
        <v>400</v>
      </c>
      <c r="C151" s="132" t="s">
        <v>401</v>
      </c>
      <c r="D151" s="131" t="s">
        <v>58</v>
      </c>
      <c r="E151" s="133">
        <v>5</v>
      </c>
      <c r="F151" s="134">
        <v>35</v>
      </c>
      <c r="G151" s="26" t="s">
        <v>389</v>
      </c>
      <c r="H151" s="133"/>
      <c r="I151" s="135"/>
      <c r="J151" s="135"/>
      <c r="K151" s="135"/>
      <c r="L151" s="135"/>
      <c r="M151" s="135"/>
      <c r="N151" s="135"/>
      <c r="O151" s="135"/>
      <c r="P151" s="135"/>
      <c r="Q151" s="135"/>
      <c r="R151" s="135"/>
      <c r="S151" s="135"/>
      <c r="T151" s="135"/>
      <c r="U151" s="135"/>
      <c r="V151" s="135"/>
      <c r="W151" s="135"/>
    </row>
    <row r="152" s="10" customFormat="1" ht="16" customHeight="1" spans="1:23">
      <c r="A152" s="19">
        <f t="shared" si="2"/>
        <v>150</v>
      </c>
      <c r="B152" s="131" t="s">
        <v>402</v>
      </c>
      <c r="C152" s="132" t="s">
        <v>403</v>
      </c>
      <c r="D152" s="131" t="s">
        <v>58</v>
      </c>
      <c r="E152" s="133">
        <v>5</v>
      </c>
      <c r="F152" s="134">
        <v>30</v>
      </c>
      <c r="G152" s="26" t="s">
        <v>389</v>
      </c>
      <c r="H152" s="133"/>
      <c r="I152" s="135"/>
      <c r="J152" s="135"/>
      <c r="K152" s="135"/>
      <c r="L152" s="135"/>
      <c r="M152" s="135"/>
      <c r="N152" s="135"/>
      <c r="O152" s="135"/>
      <c r="P152" s="135"/>
      <c r="Q152" s="135"/>
      <c r="R152" s="135"/>
      <c r="S152" s="135"/>
      <c r="T152" s="135"/>
      <c r="U152" s="135"/>
      <c r="V152" s="135"/>
      <c r="W152" s="135"/>
    </row>
    <row r="153" s="10" customFormat="1" ht="16" customHeight="1" spans="1:23">
      <c r="A153" s="19">
        <f t="shared" si="2"/>
        <v>151</v>
      </c>
      <c r="B153" s="131" t="s">
        <v>404</v>
      </c>
      <c r="C153" s="132" t="s">
        <v>405</v>
      </c>
      <c r="D153" s="131" t="s">
        <v>58</v>
      </c>
      <c r="E153" s="133">
        <v>8</v>
      </c>
      <c r="F153" s="134">
        <v>20</v>
      </c>
      <c r="G153" s="26" t="s">
        <v>389</v>
      </c>
      <c r="H153" s="133"/>
      <c r="I153" s="135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135"/>
      <c r="V153" s="135"/>
      <c r="W153" s="135"/>
    </row>
    <row r="154" s="10" customFormat="1" ht="16" customHeight="1" spans="1:23">
      <c r="A154" s="19">
        <f t="shared" si="2"/>
        <v>152</v>
      </c>
      <c r="B154" s="131" t="s">
        <v>406</v>
      </c>
      <c r="C154" s="132" t="s">
        <v>407</v>
      </c>
      <c r="D154" s="131" t="s">
        <v>58</v>
      </c>
      <c r="E154" s="133">
        <v>10</v>
      </c>
      <c r="F154" s="134">
        <v>30</v>
      </c>
      <c r="G154" s="26" t="s">
        <v>389</v>
      </c>
      <c r="H154" s="133"/>
      <c r="I154" s="135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135"/>
      <c r="V154" s="135"/>
      <c r="W154" s="135"/>
    </row>
    <row r="155" s="10" customFormat="1" ht="16" customHeight="1" spans="1:23">
      <c r="A155" s="19">
        <f t="shared" si="2"/>
        <v>153</v>
      </c>
      <c r="B155" s="131" t="s">
        <v>408</v>
      </c>
      <c r="C155" s="132" t="s">
        <v>409</v>
      </c>
      <c r="D155" s="131" t="s">
        <v>58</v>
      </c>
      <c r="E155" s="133">
        <v>30</v>
      </c>
      <c r="F155" s="134">
        <v>28</v>
      </c>
      <c r="G155" s="26" t="s">
        <v>389</v>
      </c>
      <c r="H155" s="133"/>
      <c r="I155" s="135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135"/>
      <c r="V155" s="135"/>
      <c r="W155" s="135"/>
    </row>
    <row r="156" s="10" customFormat="1" ht="16" customHeight="1" spans="1:23">
      <c r="A156" s="19">
        <f t="shared" si="2"/>
        <v>154</v>
      </c>
      <c r="B156" s="131" t="s">
        <v>410</v>
      </c>
      <c r="C156" s="132" t="s">
        <v>411</v>
      </c>
      <c r="D156" s="131" t="s">
        <v>58</v>
      </c>
      <c r="E156" s="133">
        <v>20</v>
      </c>
      <c r="F156" s="134">
        <v>25</v>
      </c>
      <c r="G156" s="26" t="s">
        <v>389</v>
      </c>
      <c r="H156" s="133"/>
      <c r="I156" s="135"/>
      <c r="J156" s="135"/>
      <c r="K156" s="135"/>
      <c r="L156" s="135"/>
      <c r="M156" s="135"/>
      <c r="N156" s="135"/>
      <c r="O156" s="135"/>
      <c r="P156" s="135"/>
      <c r="Q156" s="135"/>
      <c r="R156" s="135"/>
      <c r="S156" s="135"/>
      <c r="T156" s="135"/>
      <c r="U156" s="135"/>
      <c r="V156" s="135"/>
      <c r="W156" s="135"/>
    </row>
    <row r="157" s="10" customFormat="1" ht="16" customHeight="1" spans="1:23">
      <c r="A157" s="19">
        <f t="shared" si="2"/>
        <v>155</v>
      </c>
      <c r="B157" s="131" t="s">
        <v>412</v>
      </c>
      <c r="C157" s="132" t="s">
        <v>413</v>
      </c>
      <c r="D157" s="131" t="s">
        <v>58</v>
      </c>
      <c r="E157" s="133">
        <v>10</v>
      </c>
      <c r="F157" s="134">
        <v>50</v>
      </c>
      <c r="G157" s="26" t="s">
        <v>389</v>
      </c>
      <c r="H157" s="133"/>
      <c r="I157" s="135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135"/>
      <c r="V157" s="135"/>
      <c r="W157" s="135"/>
    </row>
    <row r="158" s="10" customFormat="1" ht="16" customHeight="1" spans="1:23">
      <c r="A158" s="19">
        <f t="shared" si="2"/>
        <v>156</v>
      </c>
      <c r="B158" s="131" t="s">
        <v>414</v>
      </c>
      <c r="C158" s="132" t="s">
        <v>415</v>
      </c>
      <c r="D158" s="131" t="s">
        <v>58</v>
      </c>
      <c r="E158" s="133">
        <v>10</v>
      </c>
      <c r="F158" s="134">
        <v>30</v>
      </c>
      <c r="G158" s="26" t="s">
        <v>389</v>
      </c>
      <c r="H158" s="133"/>
      <c r="I158" s="135"/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135"/>
      <c r="V158" s="135"/>
      <c r="W158" s="135"/>
    </row>
    <row r="159" s="10" customFormat="1" ht="16" customHeight="1" spans="1:23">
      <c r="A159" s="19">
        <f t="shared" si="2"/>
        <v>157</v>
      </c>
      <c r="B159" s="131" t="s">
        <v>416</v>
      </c>
      <c r="C159" s="132" t="s">
        <v>417</v>
      </c>
      <c r="D159" s="131" t="s">
        <v>58</v>
      </c>
      <c r="E159" s="133">
        <v>5</v>
      </c>
      <c r="F159" s="134">
        <v>60</v>
      </c>
      <c r="G159" s="26" t="s">
        <v>389</v>
      </c>
      <c r="H159" s="133"/>
      <c r="I159" s="135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135"/>
      <c r="V159" s="135"/>
      <c r="W159" s="135"/>
    </row>
    <row r="160" s="10" customFormat="1" ht="16" customHeight="1" spans="1:23">
      <c r="A160" s="19">
        <f t="shared" si="2"/>
        <v>158</v>
      </c>
      <c r="B160" s="131" t="s">
        <v>418</v>
      </c>
      <c r="C160" s="132" t="s">
        <v>419</v>
      </c>
      <c r="D160" s="131" t="s">
        <v>58</v>
      </c>
      <c r="E160" s="133">
        <v>8</v>
      </c>
      <c r="F160" s="134">
        <v>75</v>
      </c>
      <c r="G160" s="26" t="s">
        <v>389</v>
      </c>
      <c r="H160" s="133"/>
      <c r="I160" s="135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135"/>
      <c r="V160" s="135"/>
      <c r="W160" s="135"/>
    </row>
    <row r="161" s="10" customFormat="1" ht="16" customHeight="1" spans="1:23">
      <c r="A161" s="19">
        <f t="shared" si="2"/>
        <v>159</v>
      </c>
      <c r="B161" s="131" t="s">
        <v>420</v>
      </c>
      <c r="C161" s="132" t="s">
        <v>421</v>
      </c>
      <c r="D161" s="131" t="s">
        <v>58</v>
      </c>
      <c r="E161" s="133">
        <v>5</v>
      </c>
      <c r="F161" s="134">
        <v>60</v>
      </c>
      <c r="G161" s="26" t="s">
        <v>389</v>
      </c>
      <c r="H161" s="133"/>
      <c r="I161" s="135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135"/>
      <c r="V161" s="135"/>
      <c r="W161" s="135"/>
    </row>
    <row r="162" s="10" customFormat="1" ht="16" customHeight="1" spans="1:23">
      <c r="A162" s="19">
        <f t="shared" si="2"/>
        <v>160</v>
      </c>
      <c r="B162" s="131" t="s">
        <v>422</v>
      </c>
      <c r="C162" s="132" t="s">
        <v>423</v>
      </c>
      <c r="D162" s="131" t="s">
        <v>58</v>
      </c>
      <c r="E162" s="133">
        <v>10</v>
      </c>
      <c r="F162" s="134">
        <v>20</v>
      </c>
      <c r="G162" s="26" t="s">
        <v>389</v>
      </c>
      <c r="H162" s="133"/>
      <c r="I162" s="135"/>
      <c r="J162" s="135"/>
      <c r="K162" s="135"/>
      <c r="L162" s="135"/>
      <c r="M162" s="135"/>
      <c r="N162" s="135"/>
      <c r="O162" s="135"/>
      <c r="P162" s="135"/>
      <c r="Q162" s="135"/>
      <c r="R162" s="135"/>
      <c r="S162" s="135"/>
      <c r="T162" s="135"/>
      <c r="U162" s="135"/>
      <c r="V162" s="135"/>
      <c r="W162" s="135"/>
    </row>
    <row r="163" s="10" customFormat="1" ht="16" customHeight="1" spans="1:23">
      <c r="A163" s="19">
        <f t="shared" si="2"/>
        <v>161</v>
      </c>
      <c r="B163" s="131" t="s">
        <v>424</v>
      </c>
      <c r="C163" s="136" t="s">
        <v>425</v>
      </c>
      <c r="D163" s="131" t="s">
        <v>426</v>
      </c>
      <c r="E163" s="133">
        <v>5</v>
      </c>
      <c r="F163" s="134">
        <v>25</v>
      </c>
      <c r="G163" s="131" t="s">
        <v>427</v>
      </c>
      <c r="H163" s="133"/>
      <c r="I163" s="135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135"/>
      <c r="V163" s="135"/>
      <c r="W163" s="135"/>
    </row>
    <row r="164" s="10" customFormat="1" ht="16" customHeight="1" spans="1:23">
      <c r="A164" s="19">
        <f t="shared" si="2"/>
        <v>162</v>
      </c>
      <c r="B164" s="131" t="s">
        <v>428</v>
      </c>
      <c r="C164" s="132" t="s">
        <v>429</v>
      </c>
      <c r="D164" s="131" t="s">
        <v>125</v>
      </c>
      <c r="E164" s="133">
        <v>20</v>
      </c>
      <c r="F164" s="134">
        <v>55</v>
      </c>
      <c r="G164" s="131" t="s">
        <v>430</v>
      </c>
      <c r="H164" s="133"/>
      <c r="I164" s="135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135"/>
      <c r="V164" s="135"/>
      <c r="W164" s="135"/>
    </row>
    <row r="165" s="10" customFormat="1" ht="16" customHeight="1" spans="1:23">
      <c r="A165" s="19">
        <f t="shared" si="2"/>
        <v>163</v>
      </c>
      <c r="B165" s="131" t="s">
        <v>431</v>
      </c>
      <c r="C165" s="136" t="s">
        <v>432</v>
      </c>
      <c r="D165" s="131" t="s">
        <v>125</v>
      </c>
      <c r="E165" s="133">
        <v>20</v>
      </c>
      <c r="F165" s="134">
        <v>12</v>
      </c>
      <c r="G165" s="131" t="s">
        <v>433</v>
      </c>
      <c r="H165" s="131" t="s">
        <v>434</v>
      </c>
      <c r="I165" s="135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135"/>
      <c r="V165" s="135"/>
      <c r="W165" s="135"/>
    </row>
    <row r="166" s="10" customFormat="1" ht="16" customHeight="1" spans="1:23">
      <c r="A166" s="19">
        <f t="shared" si="2"/>
        <v>164</v>
      </c>
      <c r="B166" s="131" t="s">
        <v>431</v>
      </c>
      <c r="C166" s="136" t="s">
        <v>435</v>
      </c>
      <c r="D166" s="131" t="s">
        <v>125</v>
      </c>
      <c r="E166" s="133">
        <v>20</v>
      </c>
      <c r="F166" s="134">
        <v>8</v>
      </c>
      <c r="G166" s="131" t="s">
        <v>433</v>
      </c>
      <c r="H166" s="131" t="s">
        <v>434</v>
      </c>
      <c r="I166" s="135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135"/>
      <c r="V166" s="135"/>
      <c r="W166" s="135"/>
    </row>
    <row r="167" s="10" customFormat="1" ht="16" customHeight="1" spans="1:23">
      <c r="A167" s="19">
        <f t="shared" si="2"/>
        <v>165</v>
      </c>
      <c r="B167" s="131" t="s">
        <v>436</v>
      </c>
      <c r="C167" s="132" t="s">
        <v>437</v>
      </c>
      <c r="D167" s="131" t="s">
        <v>113</v>
      </c>
      <c r="E167" s="133">
        <v>1</v>
      </c>
      <c r="F167" s="134">
        <v>480</v>
      </c>
      <c r="G167" s="131" t="s">
        <v>438</v>
      </c>
      <c r="H167" s="133"/>
      <c r="I167" s="135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135"/>
      <c r="V167" s="135"/>
      <c r="W167" s="135"/>
    </row>
    <row r="168" s="10" customFormat="1" ht="16" customHeight="1" spans="1:23">
      <c r="A168" s="19">
        <f t="shared" si="2"/>
        <v>166</v>
      </c>
      <c r="B168" s="131" t="s">
        <v>439</v>
      </c>
      <c r="C168" s="132" t="s">
        <v>440</v>
      </c>
      <c r="D168" s="131" t="s">
        <v>125</v>
      </c>
      <c r="E168" s="133">
        <v>50</v>
      </c>
      <c r="F168" s="134">
        <v>5</v>
      </c>
      <c r="G168" s="131" t="s">
        <v>430</v>
      </c>
      <c r="H168" s="133"/>
      <c r="I168" s="135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135"/>
      <c r="V168" s="135"/>
      <c r="W168" s="135"/>
    </row>
    <row r="169" s="10" customFormat="1" ht="16" customHeight="1" spans="1:23">
      <c r="A169" s="19">
        <f t="shared" si="2"/>
        <v>167</v>
      </c>
      <c r="B169" s="131" t="s">
        <v>441</v>
      </c>
      <c r="C169" s="132" t="s">
        <v>442</v>
      </c>
      <c r="D169" s="131" t="s">
        <v>125</v>
      </c>
      <c r="E169" s="133">
        <v>20</v>
      </c>
      <c r="F169" s="134">
        <v>6</v>
      </c>
      <c r="G169" s="131" t="s">
        <v>430</v>
      </c>
      <c r="H169" s="133"/>
      <c r="I169" s="135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135"/>
      <c r="V169" s="135"/>
      <c r="W169" s="135"/>
    </row>
    <row r="170" s="10" customFormat="1" ht="16" customHeight="1" spans="1:23">
      <c r="A170" s="19">
        <f t="shared" si="2"/>
        <v>168</v>
      </c>
      <c r="B170" s="131" t="s">
        <v>443</v>
      </c>
      <c r="C170" s="132" t="s">
        <v>444</v>
      </c>
      <c r="D170" s="131" t="s">
        <v>125</v>
      </c>
      <c r="E170" s="133">
        <v>40</v>
      </c>
      <c r="F170" s="134">
        <v>5</v>
      </c>
      <c r="G170" s="131" t="s">
        <v>445</v>
      </c>
      <c r="H170" s="133"/>
      <c r="I170" s="135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135"/>
      <c r="V170" s="135"/>
      <c r="W170" s="135"/>
    </row>
    <row r="171" s="10" customFormat="1" ht="16" customHeight="1" spans="1:23">
      <c r="A171" s="19">
        <f t="shared" si="2"/>
        <v>169</v>
      </c>
      <c r="B171" s="131" t="s">
        <v>446</v>
      </c>
      <c r="C171" s="132" t="s">
        <v>447</v>
      </c>
      <c r="D171" s="131" t="s">
        <v>125</v>
      </c>
      <c r="E171" s="133">
        <v>30</v>
      </c>
      <c r="F171" s="134">
        <v>18</v>
      </c>
      <c r="G171" s="131" t="s">
        <v>448</v>
      </c>
      <c r="H171" s="133"/>
      <c r="I171" s="135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135"/>
      <c r="V171" s="135"/>
      <c r="W171" s="135"/>
    </row>
    <row r="172" s="10" customFormat="1" ht="16" customHeight="1" spans="1:23">
      <c r="A172" s="19">
        <f t="shared" si="2"/>
        <v>170</v>
      </c>
      <c r="B172" s="131" t="s">
        <v>449</v>
      </c>
      <c r="C172" s="132" t="s">
        <v>450</v>
      </c>
      <c r="D172" s="131" t="s">
        <v>125</v>
      </c>
      <c r="E172" s="133">
        <v>60</v>
      </c>
      <c r="F172" s="134">
        <v>15</v>
      </c>
      <c r="G172" s="131" t="s">
        <v>448</v>
      </c>
      <c r="H172" s="133"/>
      <c r="I172" s="135"/>
      <c r="J172" s="135"/>
      <c r="K172" s="135"/>
      <c r="L172" s="135"/>
      <c r="M172" s="135"/>
      <c r="N172" s="135"/>
      <c r="O172" s="135"/>
      <c r="P172" s="135"/>
      <c r="Q172" s="135"/>
      <c r="R172" s="135"/>
      <c r="S172" s="135"/>
      <c r="T172" s="135"/>
      <c r="U172" s="135"/>
      <c r="V172" s="135"/>
      <c r="W172" s="135"/>
    </row>
    <row r="173" s="10" customFormat="1" ht="16" customHeight="1" spans="1:23">
      <c r="A173" s="19">
        <f t="shared" si="2"/>
        <v>171</v>
      </c>
      <c r="B173" s="131" t="s">
        <v>451</v>
      </c>
      <c r="C173" s="132" t="s">
        <v>452</v>
      </c>
      <c r="D173" s="131" t="s">
        <v>125</v>
      </c>
      <c r="E173" s="133">
        <v>30</v>
      </c>
      <c r="F173" s="134">
        <v>12</v>
      </c>
      <c r="G173" s="131" t="s">
        <v>448</v>
      </c>
      <c r="H173" s="133"/>
      <c r="I173" s="135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135"/>
      <c r="V173" s="135"/>
      <c r="W173" s="135"/>
    </row>
    <row r="174" s="10" customFormat="1" ht="16" customHeight="1" spans="1:23">
      <c r="A174" s="19">
        <f t="shared" si="2"/>
        <v>172</v>
      </c>
      <c r="B174" s="131" t="s">
        <v>131</v>
      </c>
      <c r="C174" s="132" t="s">
        <v>444</v>
      </c>
      <c r="D174" s="131" t="s">
        <v>125</v>
      </c>
      <c r="E174" s="133">
        <v>70</v>
      </c>
      <c r="F174" s="134">
        <v>4</v>
      </c>
      <c r="G174" s="131" t="s">
        <v>448</v>
      </c>
      <c r="H174" s="133"/>
      <c r="I174" s="135"/>
      <c r="J174" s="135"/>
      <c r="K174" s="135"/>
      <c r="L174" s="135"/>
      <c r="M174" s="135"/>
      <c r="N174" s="135"/>
      <c r="O174" s="135"/>
      <c r="P174" s="135"/>
      <c r="Q174" s="135"/>
      <c r="R174" s="135"/>
      <c r="S174" s="135"/>
      <c r="T174" s="135"/>
      <c r="U174" s="135"/>
      <c r="V174" s="135"/>
      <c r="W174" s="135"/>
    </row>
    <row r="175" s="10" customFormat="1" ht="16" customHeight="1" spans="1:23">
      <c r="A175" s="19">
        <f t="shared" si="2"/>
        <v>173</v>
      </c>
      <c r="B175" s="131" t="s">
        <v>131</v>
      </c>
      <c r="C175" s="132" t="s">
        <v>364</v>
      </c>
      <c r="D175" s="131" t="s">
        <v>125</v>
      </c>
      <c r="E175" s="133">
        <v>80</v>
      </c>
      <c r="F175" s="134">
        <v>5</v>
      </c>
      <c r="G175" s="131" t="s">
        <v>448</v>
      </c>
      <c r="H175" s="133"/>
      <c r="I175" s="135"/>
      <c r="J175" s="135"/>
      <c r="K175" s="135"/>
      <c r="L175" s="135"/>
      <c r="M175" s="135"/>
      <c r="N175" s="135"/>
      <c r="O175" s="135"/>
      <c r="P175" s="135"/>
      <c r="Q175" s="135"/>
      <c r="R175" s="135"/>
      <c r="S175" s="135"/>
      <c r="T175" s="135"/>
      <c r="U175" s="135"/>
      <c r="V175" s="135"/>
      <c r="W175" s="135"/>
    </row>
    <row r="176" s="10" customFormat="1" ht="16" customHeight="1" spans="1:23">
      <c r="A176" s="19">
        <f t="shared" si="2"/>
        <v>174</v>
      </c>
      <c r="B176" s="131" t="s">
        <v>453</v>
      </c>
      <c r="C176" s="132" t="s">
        <v>454</v>
      </c>
      <c r="D176" s="131" t="s">
        <v>125</v>
      </c>
      <c r="E176" s="133">
        <v>80</v>
      </c>
      <c r="F176" s="134">
        <v>11</v>
      </c>
      <c r="G176" s="131" t="s">
        <v>448</v>
      </c>
      <c r="H176" s="133"/>
      <c r="I176" s="135"/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135"/>
      <c r="V176" s="135"/>
      <c r="W176" s="135"/>
    </row>
    <row r="177" s="10" customFormat="1" ht="16" customHeight="1" spans="1:23">
      <c r="A177" s="19">
        <f t="shared" si="2"/>
        <v>175</v>
      </c>
      <c r="B177" s="131" t="s">
        <v>453</v>
      </c>
      <c r="C177" s="132" t="s">
        <v>455</v>
      </c>
      <c r="D177" s="131" t="s">
        <v>125</v>
      </c>
      <c r="E177" s="133">
        <v>50</v>
      </c>
      <c r="F177" s="134">
        <v>16</v>
      </c>
      <c r="G177" s="131" t="s">
        <v>448</v>
      </c>
      <c r="H177" s="133"/>
      <c r="I177" s="135"/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  <c r="U177" s="135"/>
      <c r="V177" s="135"/>
      <c r="W177" s="135"/>
    </row>
    <row r="178" s="10" customFormat="1" ht="16" customHeight="1" spans="1:23">
      <c r="A178" s="19">
        <f t="shared" si="2"/>
        <v>176</v>
      </c>
      <c r="B178" s="131" t="s">
        <v>456</v>
      </c>
      <c r="C178" s="132" t="s">
        <v>457</v>
      </c>
      <c r="D178" s="131" t="s">
        <v>125</v>
      </c>
      <c r="E178" s="133">
        <v>30</v>
      </c>
      <c r="F178" s="134">
        <v>38</v>
      </c>
      <c r="G178" s="131" t="s">
        <v>448</v>
      </c>
      <c r="H178" s="133"/>
      <c r="I178" s="135"/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135"/>
      <c r="V178" s="135"/>
      <c r="W178" s="135"/>
    </row>
    <row r="179" s="10" customFormat="1" ht="16" customHeight="1" spans="1:23">
      <c r="A179" s="19">
        <f t="shared" si="2"/>
        <v>177</v>
      </c>
      <c r="B179" s="131" t="s">
        <v>458</v>
      </c>
      <c r="C179" s="132" t="s">
        <v>457</v>
      </c>
      <c r="D179" s="131" t="s">
        <v>125</v>
      </c>
      <c r="E179" s="133">
        <v>40</v>
      </c>
      <c r="F179" s="134">
        <v>35</v>
      </c>
      <c r="G179" s="131" t="s">
        <v>448</v>
      </c>
      <c r="H179" s="133"/>
      <c r="I179" s="135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135"/>
      <c r="V179" s="135"/>
      <c r="W179" s="135"/>
    </row>
    <row r="180" s="10" customFormat="1" ht="16" customHeight="1" spans="1:23">
      <c r="A180" s="19">
        <f t="shared" si="2"/>
        <v>178</v>
      </c>
      <c r="B180" s="131" t="s">
        <v>459</v>
      </c>
      <c r="C180" s="132" t="s">
        <v>460</v>
      </c>
      <c r="D180" s="131" t="s">
        <v>125</v>
      </c>
      <c r="E180" s="133">
        <v>80</v>
      </c>
      <c r="F180" s="134">
        <v>10</v>
      </c>
      <c r="G180" s="131" t="s">
        <v>448</v>
      </c>
      <c r="H180" s="133"/>
      <c r="I180" s="135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135"/>
      <c r="V180" s="135"/>
      <c r="W180" s="135"/>
    </row>
    <row r="181" s="10" customFormat="1" ht="16" customHeight="1" spans="1:23">
      <c r="A181" s="19">
        <f t="shared" si="2"/>
        <v>179</v>
      </c>
      <c r="B181" s="131" t="s">
        <v>459</v>
      </c>
      <c r="C181" s="132" t="s">
        <v>461</v>
      </c>
      <c r="D181" s="131" t="s">
        <v>125</v>
      </c>
      <c r="E181" s="133">
        <v>70</v>
      </c>
      <c r="F181" s="134">
        <v>9</v>
      </c>
      <c r="G181" s="131" t="s">
        <v>448</v>
      </c>
      <c r="H181" s="133"/>
      <c r="I181" s="135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135"/>
      <c r="V181" s="135"/>
      <c r="W181" s="135"/>
    </row>
    <row r="182" s="10" customFormat="1" ht="16" customHeight="1" spans="1:23">
      <c r="A182" s="19">
        <f t="shared" si="2"/>
        <v>180</v>
      </c>
      <c r="B182" s="131" t="s">
        <v>462</v>
      </c>
      <c r="C182" s="132" t="s">
        <v>463</v>
      </c>
      <c r="D182" s="131" t="s">
        <v>464</v>
      </c>
      <c r="E182" s="133">
        <v>1</v>
      </c>
      <c r="F182" s="134">
        <v>32</v>
      </c>
      <c r="G182" s="131" t="s">
        <v>465</v>
      </c>
      <c r="H182" s="133"/>
      <c r="I182" s="135"/>
      <c r="J182" s="135"/>
      <c r="K182" s="135"/>
      <c r="L182" s="135"/>
      <c r="M182" s="135"/>
      <c r="N182" s="135"/>
      <c r="O182" s="135"/>
      <c r="P182" s="135"/>
      <c r="Q182" s="135"/>
      <c r="R182" s="135"/>
      <c r="S182" s="135"/>
      <c r="T182" s="135"/>
      <c r="U182" s="135"/>
      <c r="V182" s="135"/>
      <c r="W182" s="135"/>
    </row>
    <row r="183" s="10" customFormat="1" ht="16" customHeight="1" spans="1:23">
      <c r="A183" s="19">
        <f t="shared" si="2"/>
        <v>181</v>
      </c>
      <c r="B183" s="131" t="s">
        <v>466</v>
      </c>
      <c r="C183" s="132" t="s">
        <v>467</v>
      </c>
      <c r="D183" s="131" t="s">
        <v>58</v>
      </c>
      <c r="E183" s="133">
        <v>3</v>
      </c>
      <c r="F183" s="134">
        <v>8</v>
      </c>
      <c r="G183" s="131" t="s">
        <v>468</v>
      </c>
      <c r="H183" s="133"/>
      <c r="I183" s="135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135"/>
      <c r="V183" s="135"/>
      <c r="W183" s="135"/>
    </row>
    <row r="184" s="10" customFormat="1" ht="16" customHeight="1" spans="1:23">
      <c r="A184" s="19">
        <f t="shared" si="2"/>
        <v>182</v>
      </c>
      <c r="B184" s="131" t="s">
        <v>469</v>
      </c>
      <c r="C184" s="132" t="s">
        <v>470</v>
      </c>
      <c r="D184" s="131" t="s">
        <v>77</v>
      </c>
      <c r="E184" s="133">
        <v>1</v>
      </c>
      <c r="F184" s="134">
        <v>15</v>
      </c>
      <c r="G184" s="131" t="s">
        <v>468</v>
      </c>
      <c r="H184" s="133"/>
      <c r="I184" s="135"/>
      <c r="J184" s="135"/>
      <c r="K184" s="135"/>
      <c r="L184" s="135"/>
      <c r="M184" s="135"/>
      <c r="N184" s="135"/>
      <c r="O184" s="135"/>
      <c r="P184" s="135"/>
      <c r="Q184" s="135"/>
      <c r="R184" s="135"/>
      <c r="S184" s="135"/>
      <c r="T184" s="135"/>
      <c r="U184" s="135"/>
      <c r="V184" s="135"/>
      <c r="W184" s="135"/>
    </row>
    <row r="185" s="10" customFormat="1" ht="16" customHeight="1" spans="1:23">
      <c r="A185" s="19">
        <f t="shared" si="2"/>
        <v>183</v>
      </c>
      <c r="B185" s="131" t="s">
        <v>471</v>
      </c>
      <c r="C185" s="136" t="s">
        <v>472</v>
      </c>
      <c r="D185" s="131" t="s">
        <v>102</v>
      </c>
      <c r="E185" s="133">
        <v>5</v>
      </c>
      <c r="F185" s="134">
        <v>10</v>
      </c>
      <c r="G185" s="131" t="s">
        <v>468</v>
      </c>
      <c r="H185" s="133"/>
      <c r="I185" s="135"/>
      <c r="J185" s="135"/>
      <c r="K185" s="135"/>
      <c r="L185" s="135"/>
      <c r="M185" s="135"/>
      <c r="N185" s="135"/>
      <c r="O185" s="135"/>
      <c r="P185" s="135"/>
      <c r="Q185" s="135"/>
      <c r="R185" s="135"/>
      <c r="S185" s="135"/>
      <c r="T185" s="135"/>
      <c r="U185" s="135"/>
      <c r="V185" s="135"/>
      <c r="W185" s="135"/>
    </row>
    <row r="186" s="10" customFormat="1" ht="16" customHeight="1" spans="1:23">
      <c r="A186" s="19">
        <f t="shared" si="2"/>
        <v>184</v>
      </c>
      <c r="B186" s="131" t="s">
        <v>473</v>
      </c>
      <c r="C186" s="132" t="s">
        <v>474</v>
      </c>
      <c r="D186" s="131" t="s">
        <v>77</v>
      </c>
      <c r="E186" s="133">
        <v>1</v>
      </c>
      <c r="F186" s="134">
        <v>20</v>
      </c>
      <c r="G186" s="131" t="s">
        <v>468</v>
      </c>
      <c r="H186" s="133"/>
      <c r="I186" s="135"/>
      <c r="J186" s="135"/>
      <c r="K186" s="135"/>
      <c r="L186" s="135"/>
      <c r="M186" s="135"/>
      <c r="N186" s="135"/>
      <c r="O186" s="135"/>
      <c r="P186" s="135"/>
      <c r="Q186" s="135"/>
      <c r="R186" s="135"/>
      <c r="S186" s="135"/>
      <c r="T186" s="135"/>
      <c r="U186" s="135"/>
      <c r="V186" s="135"/>
      <c r="W186" s="135"/>
    </row>
    <row r="187" s="10" customFormat="1" ht="16" customHeight="1" spans="1:23">
      <c r="A187" s="19">
        <f t="shared" si="2"/>
        <v>185</v>
      </c>
      <c r="B187" s="131" t="s">
        <v>475</v>
      </c>
      <c r="C187" s="136" t="s">
        <v>109</v>
      </c>
      <c r="D187" s="131" t="s">
        <v>476</v>
      </c>
      <c r="E187" s="133">
        <v>100</v>
      </c>
      <c r="F187" s="134">
        <v>0.5</v>
      </c>
      <c r="G187" s="131" t="s">
        <v>477</v>
      </c>
      <c r="H187" s="133"/>
      <c r="I187" s="135"/>
      <c r="J187" s="135"/>
      <c r="K187" s="135"/>
      <c r="L187" s="135"/>
      <c r="M187" s="135"/>
      <c r="N187" s="135"/>
      <c r="O187" s="135"/>
      <c r="P187" s="135"/>
      <c r="Q187" s="135"/>
      <c r="R187" s="135"/>
      <c r="S187" s="135"/>
      <c r="T187" s="135"/>
      <c r="U187" s="135"/>
      <c r="V187" s="135"/>
      <c r="W187" s="135"/>
    </row>
    <row r="188" s="10" customFormat="1" ht="16" customHeight="1" spans="1:23">
      <c r="A188" s="19">
        <f t="shared" si="2"/>
        <v>186</v>
      </c>
      <c r="B188" s="131" t="s">
        <v>475</v>
      </c>
      <c r="C188" s="136" t="s">
        <v>478</v>
      </c>
      <c r="D188" s="131" t="s">
        <v>476</v>
      </c>
      <c r="E188" s="133">
        <v>100</v>
      </c>
      <c r="F188" s="134">
        <v>0.5</v>
      </c>
      <c r="G188" s="131" t="s">
        <v>477</v>
      </c>
      <c r="H188" s="133"/>
      <c r="I188" s="135"/>
      <c r="J188" s="135"/>
      <c r="K188" s="135"/>
      <c r="L188" s="135"/>
      <c r="M188" s="135"/>
      <c r="N188" s="135"/>
      <c r="O188" s="135"/>
      <c r="P188" s="135"/>
      <c r="Q188" s="135"/>
      <c r="R188" s="135"/>
      <c r="S188" s="135"/>
      <c r="T188" s="135"/>
      <c r="U188" s="135"/>
      <c r="V188" s="135"/>
      <c r="W188" s="135"/>
    </row>
    <row r="189" s="10" customFormat="1" ht="16" customHeight="1" spans="1:23">
      <c r="A189" s="19">
        <f t="shared" si="2"/>
        <v>187</v>
      </c>
      <c r="B189" s="131" t="s">
        <v>475</v>
      </c>
      <c r="C189" s="136" t="s">
        <v>479</v>
      </c>
      <c r="D189" s="131" t="s">
        <v>476</v>
      </c>
      <c r="E189" s="133">
        <v>100</v>
      </c>
      <c r="F189" s="134">
        <v>0.5</v>
      </c>
      <c r="G189" s="131" t="s">
        <v>477</v>
      </c>
      <c r="H189" s="133"/>
      <c r="I189" s="135"/>
      <c r="J189" s="135"/>
      <c r="K189" s="135"/>
      <c r="L189" s="135"/>
      <c r="M189" s="135"/>
      <c r="N189" s="135"/>
      <c r="O189" s="135"/>
      <c r="P189" s="135"/>
      <c r="Q189" s="135"/>
      <c r="R189" s="135"/>
      <c r="S189" s="135"/>
      <c r="T189" s="135"/>
      <c r="U189" s="135"/>
      <c r="V189" s="135"/>
      <c r="W189" s="135"/>
    </row>
    <row r="190" s="10" customFormat="1" ht="16" customHeight="1" spans="1:23">
      <c r="A190" s="19">
        <f t="shared" si="2"/>
        <v>188</v>
      </c>
      <c r="B190" s="131" t="s">
        <v>475</v>
      </c>
      <c r="C190" s="136" t="s">
        <v>480</v>
      </c>
      <c r="D190" s="131" t="s">
        <v>476</v>
      </c>
      <c r="E190" s="133">
        <v>100</v>
      </c>
      <c r="F190" s="134">
        <v>0.5</v>
      </c>
      <c r="G190" s="131" t="s">
        <v>477</v>
      </c>
      <c r="H190" s="133"/>
      <c r="I190" s="135"/>
      <c r="J190" s="135"/>
      <c r="K190" s="135"/>
      <c r="L190" s="135"/>
      <c r="M190" s="135"/>
      <c r="N190" s="135"/>
      <c r="O190" s="135"/>
      <c r="P190" s="135"/>
      <c r="Q190" s="135"/>
      <c r="R190" s="135"/>
      <c r="S190" s="135"/>
      <c r="T190" s="135"/>
      <c r="U190" s="135"/>
      <c r="V190" s="135"/>
      <c r="W190" s="135"/>
    </row>
    <row r="191" s="10" customFormat="1" ht="16" customHeight="1" spans="1:23">
      <c r="A191" s="19">
        <f t="shared" si="2"/>
        <v>189</v>
      </c>
      <c r="B191" s="131" t="s">
        <v>481</v>
      </c>
      <c r="C191" s="132" t="s">
        <v>482</v>
      </c>
      <c r="D191" s="131" t="s">
        <v>113</v>
      </c>
      <c r="E191" s="133">
        <v>2</v>
      </c>
      <c r="F191" s="134">
        <v>380</v>
      </c>
      <c r="G191" s="131" t="s">
        <v>483</v>
      </c>
      <c r="H191" s="133"/>
      <c r="I191" s="135"/>
      <c r="J191" s="135"/>
      <c r="K191" s="135"/>
      <c r="L191" s="135"/>
      <c r="M191" s="135"/>
      <c r="N191" s="135"/>
      <c r="O191" s="135"/>
      <c r="P191" s="135"/>
      <c r="Q191" s="135"/>
      <c r="R191" s="135"/>
      <c r="S191" s="135"/>
      <c r="T191" s="135"/>
      <c r="U191" s="135"/>
      <c r="V191" s="135"/>
      <c r="W191" s="135"/>
    </row>
    <row r="192" s="10" customFormat="1" ht="16" customHeight="1" spans="1:23">
      <c r="A192" s="19">
        <f t="shared" si="2"/>
        <v>190</v>
      </c>
      <c r="B192" s="131" t="s">
        <v>157</v>
      </c>
      <c r="C192" s="137" t="s">
        <v>484</v>
      </c>
      <c r="D192" s="75" t="s">
        <v>485</v>
      </c>
      <c r="E192" s="37">
        <v>2</v>
      </c>
      <c r="F192" s="138">
        <v>400</v>
      </c>
      <c r="G192" s="131" t="s">
        <v>486</v>
      </c>
      <c r="H192" s="133"/>
      <c r="I192" s="135"/>
      <c r="J192" s="135"/>
      <c r="K192" s="135"/>
      <c r="L192" s="135"/>
      <c r="M192" s="135"/>
      <c r="N192" s="135"/>
      <c r="O192" s="135"/>
      <c r="P192" s="135"/>
      <c r="Q192" s="135"/>
      <c r="R192" s="135"/>
      <c r="S192" s="135"/>
      <c r="T192" s="135"/>
      <c r="U192" s="135"/>
      <c r="V192" s="135"/>
      <c r="W192" s="135"/>
    </row>
    <row r="193" s="10" customFormat="1" ht="16" customHeight="1" spans="1:23">
      <c r="A193" s="19">
        <f t="shared" si="2"/>
        <v>191</v>
      </c>
      <c r="B193" s="131" t="s">
        <v>157</v>
      </c>
      <c r="C193" s="137" t="s">
        <v>487</v>
      </c>
      <c r="D193" s="75" t="s">
        <v>485</v>
      </c>
      <c r="E193" s="37">
        <v>1</v>
      </c>
      <c r="F193" s="138">
        <v>980</v>
      </c>
      <c r="G193" s="131" t="s">
        <v>486</v>
      </c>
      <c r="H193" s="133"/>
      <c r="I193" s="135"/>
      <c r="J193" s="135"/>
      <c r="K193" s="135"/>
      <c r="L193" s="135"/>
      <c r="M193" s="135"/>
      <c r="N193" s="135"/>
      <c r="O193" s="135"/>
      <c r="P193" s="135"/>
      <c r="Q193" s="135"/>
      <c r="R193" s="135"/>
      <c r="S193" s="135"/>
      <c r="T193" s="135"/>
      <c r="U193" s="135"/>
      <c r="V193" s="135"/>
      <c r="W193" s="135"/>
    </row>
    <row r="194" s="10" customFormat="1" ht="16" customHeight="1" spans="1:23">
      <c r="A194" s="19">
        <f t="shared" si="2"/>
        <v>192</v>
      </c>
      <c r="B194" s="133" t="s">
        <v>488</v>
      </c>
      <c r="C194" s="132" t="s">
        <v>489</v>
      </c>
      <c r="D194" s="131" t="s">
        <v>102</v>
      </c>
      <c r="E194" s="133">
        <v>5</v>
      </c>
      <c r="F194" s="134">
        <v>25</v>
      </c>
      <c r="G194" s="131" t="s">
        <v>468</v>
      </c>
      <c r="H194" s="133"/>
      <c r="I194" s="135"/>
      <c r="J194" s="135"/>
      <c r="K194" s="135"/>
      <c r="L194" s="135"/>
      <c r="M194" s="135"/>
      <c r="N194" s="135"/>
      <c r="O194" s="135"/>
      <c r="P194" s="135"/>
      <c r="Q194" s="135"/>
      <c r="R194" s="135"/>
      <c r="S194" s="135"/>
      <c r="T194" s="135"/>
      <c r="U194" s="135"/>
      <c r="V194" s="135"/>
      <c r="W194" s="135"/>
    </row>
    <row r="195" s="10" customFormat="1" ht="16" customHeight="1" spans="1:23">
      <c r="A195" s="19">
        <f t="shared" si="2"/>
        <v>193</v>
      </c>
      <c r="B195" s="131" t="s">
        <v>490</v>
      </c>
      <c r="C195" s="132" t="s">
        <v>491</v>
      </c>
      <c r="D195" s="131" t="s">
        <v>77</v>
      </c>
      <c r="E195" s="133">
        <v>10</v>
      </c>
      <c r="F195" s="134">
        <v>25</v>
      </c>
      <c r="G195" s="131" t="s">
        <v>492</v>
      </c>
      <c r="H195" s="133"/>
      <c r="I195" s="135"/>
      <c r="J195" s="135"/>
      <c r="K195" s="135"/>
      <c r="L195" s="135"/>
      <c r="M195" s="135"/>
      <c r="N195" s="135"/>
      <c r="O195" s="135"/>
      <c r="P195" s="135"/>
      <c r="Q195" s="135"/>
      <c r="R195" s="135"/>
      <c r="S195" s="135"/>
      <c r="T195" s="135"/>
      <c r="U195" s="135"/>
      <c r="V195" s="135"/>
      <c r="W195" s="135"/>
    </row>
    <row r="196" s="10" customFormat="1" ht="16" customHeight="1" spans="1:23">
      <c r="A196" s="19">
        <f t="shared" si="2"/>
        <v>194</v>
      </c>
      <c r="B196" s="131" t="s">
        <v>493</v>
      </c>
      <c r="C196" s="136" t="s">
        <v>494</v>
      </c>
      <c r="D196" s="131" t="s">
        <v>106</v>
      </c>
      <c r="E196" s="133">
        <v>10</v>
      </c>
      <c r="F196" s="134">
        <v>8</v>
      </c>
      <c r="G196" s="131" t="s">
        <v>495</v>
      </c>
      <c r="H196" s="133"/>
      <c r="I196" s="135"/>
      <c r="J196" s="135"/>
      <c r="K196" s="135"/>
      <c r="L196" s="135"/>
      <c r="M196" s="135"/>
      <c r="N196" s="135"/>
      <c r="O196" s="135"/>
      <c r="P196" s="135"/>
      <c r="Q196" s="135"/>
      <c r="R196" s="135"/>
      <c r="S196" s="135"/>
      <c r="T196" s="135"/>
      <c r="U196" s="135"/>
      <c r="V196" s="135"/>
      <c r="W196" s="135"/>
    </row>
    <row r="197" s="10" customFormat="1" ht="16" customHeight="1" spans="1:23">
      <c r="A197" s="19">
        <f t="shared" ref="A197:A221" si="3">1+A196</f>
        <v>195</v>
      </c>
      <c r="B197" s="131" t="s">
        <v>493</v>
      </c>
      <c r="C197" s="136" t="s">
        <v>496</v>
      </c>
      <c r="D197" s="131" t="s">
        <v>106</v>
      </c>
      <c r="E197" s="133">
        <v>10</v>
      </c>
      <c r="F197" s="134">
        <v>8</v>
      </c>
      <c r="G197" s="131" t="s">
        <v>495</v>
      </c>
      <c r="H197" s="133"/>
      <c r="I197" s="135"/>
      <c r="J197" s="135"/>
      <c r="K197" s="135"/>
      <c r="L197" s="135"/>
      <c r="M197" s="135"/>
      <c r="N197" s="135"/>
      <c r="O197" s="135"/>
      <c r="P197" s="135"/>
      <c r="Q197" s="135"/>
      <c r="R197" s="135"/>
      <c r="S197" s="135"/>
      <c r="T197" s="135"/>
      <c r="U197" s="135"/>
      <c r="V197" s="135"/>
      <c r="W197" s="135"/>
    </row>
    <row r="198" s="10" customFormat="1" ht="16" customHeight="1" spans="1:23">
      <c r="A198" s="19">
        <f t="shared" si="3"/>
        <v>196</v>
      </c>
      <c r="B198" s="131" t="s">
        <v>497</v>
      </c>
      <c r="C198" s="132" t="s">
        <v>498</v>
      </c>
      <c r="D198" s="131" t="s">
        <v>106</v>
      </c>
      <c r="E198" s="133">
        <v>10</v>
      </c>
      <c r="F198" s="134">
        <v>8</v>
      </c>
      <c r="G198" s="131" t="s">
        <v>495</v>
      </c>
      <c r="H198" s="133"/>
      <c r="I198" s="135"/>
      <c r="J198" s="135"/>
      <c r="K198" s="135"/>
      <c r="L198" s="135"/>
      <c r="M198" s="135"/>
      <c r="N198" s="135"/>
      <c r="O198" s="135"/>
      <c r="P198" s="135"/>
      <c r="Q198" s="135"/>
      <c r="R198" s="135"/>
      <c r="S198" s="135"/>
      <c r="T198" s="135"/>
      <c r="U198" s="135"/>
      <c r="V198" s="135"/>
      <c r="W198" s="135"/>
    </row>
    <row r="199" s="10" customFormat="1" ht="16" customHeight="1" spans="1:23">
      <c r="A199" s="19">
        <f t="shared" si="3"/>
        <v>197</v>
      </c>
      <c r="B199" s="131" t="s">
        <v>499</v>
      </c>
      <c r="C199" s="132" t="s">
        <v>500</v>
      </c>
      <c r="D199" s="131" t="s">
        <v>125</v>
      </c>
      <c r="E199" s="133">
        <v>30</v>
      </c>
      <c r="F199" s="134">
        <v>10</v>
      </c>
      <c r="G199" s="131" t="s">
        <v>501</v>
      </c>
      <c r="H199" s="133"/>
      <c r="I199" s="135"/>
      <c r="J199" s="135"/>
      <c r="K199" s="135"/>
      <c r="L199" s="135"/>
      <c r="M199" s="135"/>
      <c r="N199" s="135"/>
      <c r="O199" s="135"/>
      <c r="P199" s="135"/>
      <c r="Q199" s="135"/>
      <c r="R199" s="135"/>
      <c r="S199" s="135"/>
      <c r="T199" s="135"/>
      <c r="U199" s="135"/>
      <c r="V199" s="135"/>
      <c r="W199" s="135"/>
    </row>
    <row r="200" s="10" customFormat="1" ht="16" customHeight="1" spans="1:23">
      <c r="A200" s="19">
        <f t="shared" si="3"/>
        <v>198</v>
      </c>
      <c r="B200" s="131" t="s">
        <v>502</v>
      </c>
      <c r="C200" s="132" t="s">
        <v>503</v>
      </c>
      <c r="D200" s="131" t="s">
        <v>77</v>
      </c>
      <c r="E200" s="133">
        <v>2</v>
      </c>
      <c r="F200" s="134">
        <v>160</v>
      </c>
      <c r="G200" s="131" t="s">
        <v>504</v>
      </c>
      <c r="H200" s="133"/>
      <c r="I200" s="135"/>
      <c r="J200" s="135"/>
      <c r="K200" s="135"/>
      <c r="L200" s="135"/>
      <c r="M200" s="135"/>
      <c r="N200" s="135"/>
      <c r="O200" s="135"/>
      <c r="P200" s="135"/>
      <c r="Q200" s="135"/>
      <c r="R200" s="135"/>
      <c r="S200" s="135"/>
      <c r="T200" s="135"/>
      <c r="U200" s="135"/>
      <c r="V200" s="135"/>
      <c r="W200" s="135"/>
    </row>
    <row r="201" s="10" customFormat="1" ht="16" customHeight="1" spans="1:23">
      <c r="A201" s="19">
        <f t="shared" si="3"/>
        <v>199</v>
      </c>
      <c r="B201" s="131" t="s">
        <v>163</v>
      </c>
      <c r="C201" s="132" t="s">
        <v>505</v>
      </c>
      <c r="D201" s="131" t="s">
        <v>485</v>
      </c>
      <c r="E201" s="133">
        <v>1</v>
      </c>
      <c r="F201" s="134">
        <v>650</v>
      </c>
      <c r="G201" s="131" t="s">
        <v>506</v>
      </c>
      <c r="H201" s="133"/>
      <c r="I201" s="135"/>
      <c r="J201" s="135"/>
      <c r="K201" s="135"/>
      <c r="L201" s="135"/>
      <c r="M201" s="135"/>
      <c r="N201" s="135"/>
      <c r="O201" s="135"/>
      <c r="P201" s="135"/>
      <c r="Q201" s="135"/>
      <c r="R201" s="135"/>
      <c r="S201" s="135"/>
      <c r="T201" s="135"/>
      <c r="U201" s="135"/>
      <c r="V201" s="135"/>
      <c r="W201" s="135"/>
    </row>
    <row r="202" s="10" customFormat="1" ht="16" customHeight="1" spans="1:23">
      <c r="A202" s="19">
        <f t="shared" si="3"/>
        <v>200</v>
      </c>
      <c r="B202" s="131" t="s">
        <v>507</v>
      </c>
      <c r="C202" s="132" t="s">
        <v>508</v>
      </c>
      <c r="D202" s="131" t="s">
        <v>77</v>
      </c>
      <c r="E202" s="133">
        <v>10</v>
      </c>
      <c r="F202" s="134">
        <v>40</v>
      </c>
      <c r="G202" s="131" t="s">
        <v>509</v>
      </c>
      <c r="H202" s="133"/>
      <c r="I202" s="135"/>
      <c r="J202" s="135"/>
      <c r="K202" s="135"/>
      <c r="L202" s="135"/>
      <c r="M202" s="135"/>
      <c r="N202" s="135"/>
      <c r="O202" s="135"/>
      <c r="P202" s="135"/>
      <c r="Q202" s="135"/>
      <c r="R202" s="135"/>
      <c r="S202" s="135"/>
      <c r="T202" s="135"/>
      <c r="U202" s="135"/>
      <c r="V202" s="135"/>
      <c r="W202" s="135"/>
    </row>
    <row r="203" s="10" customFormat="1" ht="16" customHeight="1" spans="1:23">
      <c r="A203" s="19">
        <f t="shared" si="3"/>
        <v>201</v>
      </c>
      <c r="B203" s="131" t="s">
        <v>510</v>
      </c>
      <c r="C203" s="132" t="s">
        <v>511</v>
      </c>
      <c r="D203" s="131" t="s">
        <v>77</v>
      </c>
      <c r="E203" s="133">
        <v>8</v>
      </c>
      <c r="F203" s="134">
        <v>45</v>
      </c>
      <c r="G203" s="131" t="s">
        <v>509</v>
      </c>
      <c r="H203" s="133"/>
      <c r="I203" s="135"/>
      <c r="J203" s="135"/>
      <c r="K203" s="135"/>
      <c r="L203" s="135"/>
      <c r="M203" s="135"/>
      <c r="N203" s="135"/>
      <c r="O203" s="135"/>
      <c r="P203" s="135"/>
      <c r="Q203" s="135"/>
      <c r="R203" s="135"/>
      <c r="S203" s="135"/>
      <c r="T203" s="135"/>
      <c r="U203" s="135"/>
      <c r="V203" s="135"/>
      <c r="W203" s="135"/>
    </row>
    <row r="204" s="10" customFormat="1" ht="16" customHeight="1" spans="1:23">
      <c r="A204" s="19">
        <f t="shared" si="3"/>
        <v>202</v>
      </c>
      <c r="B204" s="131" t="s">
        <v>512</v>
      </c>
      <c r="C204" s="132" t="s">
        <v>513</v>
      </c>
      <c r="D204" s="131" t="s">
        <v>87</v>
      </c>
      <c r="E204" s="133">
        <v>6</v>
      </c>
      <c r="F204" s="134">
        <v>20</v>
      </c>
      <c r="G204" s="131" t="s">
        <v>514</v>
      </c>
      <c r="H204" s="133"/>
      <c r="I204" s="135"/>
      <c r="J204" s="135"/>
      <c r="K204" s="135"/>
      <c r="L204" s="135"/>
      <c r="M204" s="135"/>
      <c r="N204" s="135"/>
      <c r="O204" s="135"/>
      <c r="P204" s="135"/>
      <c r="Q204" s="135"/>
      <c r="R204" s="135"/>
      <c r="S204" s="135"/>
      <c r="T204" s="135"/>
      <c r="U204" s="135"/>
      <c r="V204" s="135"/>
      <c r="W204" s="135"/>
    </row>
    <row r="205" s="10" customFormat="1" ht="16" customHeight="1" spans="1:23">
      <c r="A205" s="19">
        <f t="shared" si="3"/>
        <v>203</v>
      </c>
      <c r="B205" s="131" t="s">
        <v>515</v>
      </c>
      <c r="C205" s="136" t="s">
        <v>109</v>
      </c>
      <c r="D205" s="131" t="s">
        <v>87</v>
      </c>
      <c r="E205" s="133">
        <v>6</v>
      </c>
      <c r="F205" s="134">
        <v>15</v>
      </c>
      <c r="G205" s="131" t="s">
        <v>516</v>
      </c>
      <c r="H205" s="133"/>
      <c r="I205" s="135"/>
      <c r="J205" s="135"/>
      <c r="K205" s="135"/>
      <c r="L205" s="135"/>
      <c r="M205" s="135"/>
      <c r="N205" s="135"/>
      <c r="O205" s="135"/>
      <c r="P205" s="135"/>
      <c r="Q205" s="135"/>
      <c r="R205" s="135"/>
      <c r="S205" s="135"/>
      <c r="T205" s="135"/>
      <c r="U205" s="135"/>
      <c r="V205" s="135"/>
      <c r="W205" s="135"/>
    </row>
    <row r="206" s="10" customFormat="1" ht="16" customHeight="1" spans="1:23">
      <c r="A206" s="19">
        <f t="shared" si="3"/>
        <v>204</v>
      </c>
      <c r="B206" s="131" t="s">
        <v>517</v>
      </c>
      <c r="C206" s="132" t="s">
        <v>518</v>
      </c>
      <c r="D206" s="131" t="s">
        <v>87</v>
      </c>
      <c r="E206" s="133">
        <v>6</v>
      </c>
      <c r="F206" s="134">
        <v>32</v>
      </c>
      <c r="G206" s="131" t="s">
        <v>519</v>
      </c>
      <c r="H206" s="133"/>
      <c r="I206" s="135"/>
      <c r="J206" s="135"/>
      <c r="K206" s="135"/>
      <c r="L206" s="135"/>
      <c r="M206" s="135"/>
      <c r="N206" s="135"/>
      <c r="O206" s="135"/>
      <c r="P206" s="135"/>
      <c r="Q206" s="135"/>
      <c r="R206" s="135"/>
      <c r="S206" s="135"/>
      <c r="T206" s="135"/>
      <c r="U206" s="135"/>
      <c r="V206" s="135"/>
      <c r="W206" s="135"/>
    </row>
    <row r="207" s="10" customFormat="1" ht="16" customHeight="1" spans="1:23">
      <c r="A207" s="19">
        <f t="shared" si="3"/>
        <v>205</v>
      </c>
      <c r="B207" s="131" t="s">
        <v>148</v>
      </c>
      <c r="C207" s="132" t="s">
        <v>520</v>
      </c>
      <c r="D207" s="131" t="s">
        <v>102</v>
      </c>
      <c r="E207" s="133">
        <v>50</v>
      </c>
      <c r="F207" s="134">
        <v>5</v>
      </c>
      <c r="G207" s="131" t="s">
        <v>521</v>
      </c>
      <c r="H207" s="133"/>
      <c r="I207" s="135"/>
      <c r="J207" s="135"/>
      <c r="K207" s="135"/>
      <c r="L207" s="135"/>
      <c r="M207" s="135"/>
      <c r="N207" s="135"/>
      <c r="O207" s="135"/>
      <c r="P207" s="135"/>
      <c r="Q207" s="135"/>
      <c r="R207" s="135"/>
      <c r="S207" s="135"/>
      <c r="T207" s="135"/>
      <c r="U207" s="135"/>
      <c r="V207" s="135"/>
      <c r="W207" s="135"/>
    </row>
    <row r="208" s="10" customFormat="1" ht="16" customHeight="1" spans="1:23">
      <c r="A208" s="19">
        <f t="shared" si="3"/>
        <v>206</v>
      </c>
      <c r="B208" s="131" t="s">
        <v>148</v>
      </c>
      <c r="C208" s="132" t="s">
        <v>522</v>
      </c>
      <c r="D208" s="131" t="s">
        <v>102</v>
      </c>
      <c r="E208" s="133">
        <v>10</v>
      </c>
      <c r="F208" s="134">
        <v>5</v>
      </c>
      <c r="G208" s="131" t="s">
        <v>521</v>
      </c>
      <c r="H208" s="133"/>
      <c r="I208" s="135"/>
      <c r="J208" s="135"/>
      <c r="K208" s="135"/>
      <c r="L208" s="135"/>
      <c r="M208" s="135"/>
      <c r="N208" s="135"/>
      <c r="O208" s="135"/>
      <c r="P208" s="135"/>
      <c r="Q208" s="135"/>
      <c r="R208" s="135"/>
      <c r="S208" s="135"/>
      <c r="T208" s="135"/>
      <c r="U208" s="135"/>
      <c r="V208" s="135"/>
      <c r="W208" s="135"/>
    </row>
    <row r="209" s="10" customFormat="1" ht="16" customHeight="1" spans="1:23">
      <c r="A209" s="19">
        <f t="shared" si="3"/>
        <v>207</v>
      </c>
      <c r="B209" s="131" t="s">
        <v>523</v>
      </c>
      <c r="C209" s="136" t="s">
        <v>524</v>
      </c>
      <c r="D209" s="131" t="s">
        <v>185</v>
      </c>
      <c r="E209" s="133">
        <v>30</v>
      </c>
      <c r="F209" s="134">
        <v>20</v>
      </c>
      <c r="G209" s="131" t="s">
        <v>525</v>
      </c>
      <c r="H209" s="133"/>
      <c r="I209" s="135"/>
      <c r="J209" s="135"/>
      <c r="K209" s="135"/>
      <c r="L209" s="135"/>
      <c r="M209" s="135"/>
      <c r="N209" s="135"/>
      <c r="O209" s="135"/>
      <c r="P209" s="135"/>
      <c r="Q209" s="135"/>
      <c r="R209" s="135"/>
      <c r="S209" s="135"/>
      <c r="T209" s="135"/>
      <c r="U209" s="135"/>
      <c r="V209" s="135"/>
      <c r="W209" s="135"/>
    </row>
    <row r="210" s="10" customFormat="1" ht="16" customHeight="1" spans="1:23">
      <c r="A210" s="19">
        <f t="shared" si="3"/>
        <v>208</v>
      </c>
      <c r="B210" s="131" t="s">
        <v>526</v>
      </c>
      <c r="C210" s="136" t="s">
        <v>527</v>
      </c>
      <c r="D210" s="131" t="s">
        <v>125</v>
      </c>
      <c r="E210" s="133">
        <v>30</v>
      </c>
      <c r="F210" s="134">
        <v>18</v>
      </c>
      <c r="G210" s="131" t="s">
        <v>525</v>
      </c>
      <c r="H210" s="133"/>
      <c r="I210" s="135"/>
      <c r="J210" s="135"/>
      <c r="K210" s="135"/>
      <c r="L210" s="135"/>
      <c r="M210" s="135"/>
      <c r="N210" s="135"/>
      <c r="O210" s="135"/>
      <c r="P210" s="135"/>
      <c r="Q210" s="135"/>
      <c r="R210" s="135"/>
      <c r="S210" s="135"/>
      <c r="T210" s="135"/>
      <c r="U210" s="135"/>
      <c r="V210" s="135"/>
      <c r="W210" s="135"/>
    </row>
    <row r="211" s="10" customFormat="1" ht="16" customHeight="1" spans="1:23">
      <c r="A211" s="19">
        <f t="shared" si="3"/>
        <v>209</v>
      </c>
      <c r="B211" s="131" t="s">
        <v>526</v>
      </c>
      <c r="C211" s="136" t="s">
        <v>528</v>
      </c>
      <c r="D211" s="131" t="s">
        <v>125</v>
      </c>
      <c r="E211" s="133">
        <v>30</v>
      </c>
      <c r="F211" s="134">
        <v>18</v>
      </c>
      <c r="G211" s="131" t="s">
        <v>525</v>
      </c>
      <c r="H211" s="133"/>
      <c r="I211" s="135"/>
      <c r="J211" s="135"/>
      <c r="K211" s="135"/>
      <c r="L211" s="135"/>
      <c r="M211" s="135"/>
      <c r="N211" s="135"/>
      <c r="O211" s="135"/>
      <c r="P211" s="135"/>
      <c r="Q211" s="135"/>
      <c r="R211" s="135"/>
      <c r="S211" s="135"/>
      <c r="T211" s="135"/>
      <c r="U211" s="135"/>
      <c r="V211" s="135"/>
      <c r="W211" s="135"/>
    </row>
    <row r="212" s="10" customFormat="1" ht="16" customHeight="1" spans="1:23">
      <c r="A212" s="19">
        <f t="shared" si="3"/>
        <v>210</v>
      </c>
      <c r="B212" s="131" t="s">
        <v>529</v>
      </c>
      <c r="C212" s="132" t="s">
        <v>530</v>
      </c>
      <c r="D212" s="131" t="s">
        <v>125</v>
      </c>
      <c r="E212" s="133">
        <v>20</v>
      </c>
      <c r="F212" s="134">
        <v>35</v>
      </c>
      <c r="G212" s="131" t="s">
        <v>448</v>
      </c>
      <c r="H212" s="133"/>
      <c r="I212" s="135"/>
      <c r="J212" s="135"/>
      <c r="K212" s="135"/>
      <c r="L212" s="135"/>
      <c r="M212" s="135"/>
      <c r="N212" s="135"/>
      <c r="O212" s="135"/>
      <c r="P212" s="135"/>
      <c r="Q212" s="135"/>
      <c r="R212" s="135"/>
      <c r="S212" s="135"/>
      <c r="T212" s="135"/>
      <c r="U212" s="135"/>
      <c r="V212" s="135"/>
      <c r="W212" s="135"/>
    </row>
    <row r="213" s="10" customFormat="1" ht="16" customHeight="1" spans="1:23">
      <c r="A213" s="19">
        <f t="shared" si="3"/>
        <v>211</v>
      </c>
      <c r="B213" s="131" t="s">
        <v>531</v>
      </c>
      <c r="C213" s="132"/>
      <c r="D213" s="131" t="s">
        <v>125</v>
      </c>
      <c r="E213" s="133">
        <v>30</v>
      </c>
      <c r="F213" s="134">
        <v>3.5</v>
      </c>
      <c r="G213" s="131" t="s">
        <v>532</v>
      </c>
      <c r="H213" s="133"/>
      <c r="I213" s="135"/>
      <c r="J213" s="135"/>
      <c r="K213" s="135"/>
      <c r="L213" s="135"/>
      <c r="M213" s="135"/>
      <c r="N213" s="135"/>
      <c r="O213" s="135"/>
      <c r="P213" s="135"/>
      <c r="Q213" s="135"/>
      <c r="R213" s="135"/>
      <c r="S213" s="135"/>
      <c r="T213" s="135"/>
      <c r="U213" s="135"/>
      <c r="V213" s="135"/>
      <c r="W213" s="135"/>
    </row>
    <row r="214" s="10" customFormat="1" ht="16" customHeight="1" spans="1:23">
      <c r="A214" s="19">
        <f t="shared" si="3"/>
        <v>212</v>
      </c>
      <c r="B214" s="131" t="s">
        <v>533</v>
      </c>
      <c r="C214" s="132" t="s">
        <v>534</v>
      </c>
      <c r="D214" s="131" t="s">
        <v>125</v>
      </c>
      <c r="E214" s="133">
        <v>16</v>
      </c>
      <c r="F214" s="134">
        <v>35</v>
      </c>
      <c r="G214" s="131" t="s">
        <v>535</v>
      </c>
      <c r="H214" s="133"/>
      <c r="I214" s="135"/>
      <c r="J214" s="135"/>
      <c r="K214" s="135"/>
      <c r="L214" s="135"/>
      <c r="M214" s="135"/>
      <c r="N214" s="135"/>
      <c r="O214" s="135"/>
      <c r="P214" s="135"/>
      <c r="Q214" s="135"/>
      <c r="R214" s="135"/>
      <c r="S214" s="135"/>
      <c r="T214" s="135"/>
      <c r="U214" s="135"/>
      <c r="V214" s="135"/>
      <c r="W214" s="135"/>
    </row>
    <row r="215" s="10" customFormat="1" ht="16" customHeight="1" spans="1:23">
      <c r="A215" s="19">
        <f t="shared" si="3"/>
        <v>213</v>
      </c>
      <c r="B215" s="131" t="s">
        <v>118</v>
      </c>
      <c r="C215" s="132" t="s">
        <v>536</v>
      </c>
      <c r="D215" s="131" t="s">
        <v>102</v>
      </c>
      <c r="E215" s="133">
        <v>2</v>
      </c>
      <c r="F215" s="134">
        <v>90</v>
      </c>
      <c r="G215" s="131" t="s">
        <v>537</v>
      </c>
      <c r="H215" s="133"/>
      <c r="I215" s="135"/>
      <c r="J215" s="135"/>
      <c r="K215" s="135"/>
      <c r="L215" s="135"/>
      <c r="M215" s="135"/>
      <c r="N215" s="135"/>
      <c r="O215" s="135"/>
      <c r="P215" s="135"/>
      <c r="Q215" s="135"/>
      <c r="R215" s="135"/>
      <c r="S215" s="135"/>
      <c r="T215" s="135"/>
      <c r="U215" s="135"/>
      <c r="V215" s="135"/>
      <c r="W215" s="135"/>
    </row>
    <row r="216" s="10" customFormat="1" ht="16" customHeight="1" spans="1:23">
      <c r="A216" s="19">
        <f t="shared" si="3"/>
        <v>214</v>
      </c>
      <c r="B216" s="131" t="s">
        <v>538</v>
      </c>
      <c r="C216" s="132" t="s">
        <v>539</v>
      </c>
      <c r="D216" s="131" t="s">
        <v>540</v>
      </c>
      <c r="E216" s="133">
        <v>20</v>
      </c>
      <c r="F216" s="134">
        <v>12</v>
      </c>
      <c r="G216" s="131" t="s">
        <v>541</v>
      </c>
      <c r="H216" s="133"/>
      <c r="I216" s="135"/>
      <c r="J216" s="135"/>
      <c r="K216" s="135"/>
      <c r="L216" s="135"/>
      <c r="M216" s="135"/>
      <c r="N216" s="135"/>
      <c r="O216" s="135"/>
      <c r="P216" s="135"/>
      <c r="Q216" s="135"/>
      <c r="R216" s="135"/>
      <c r="S216" s="135"/>
      <c r="T216" s="135"/>
      <c r="U216" s="135"/>
      <c r="V216" s="135"/>
      <c r="W216" s="135"/>
    </row>
    <row r="217" s="10" customFormat="1" ht="16" customHeight="1" spans="1:23">
      <c r="A217" s="19">
        <f t="shared" si="3"/>
        <v>215</v>
      </c>
      <c r="B217" s="131" t="s">
        <v>542</v>
      </c>
      <c r="C217" s="136" t="s">
        <v>543</v>
      </c>
      <c r="D217" s="131" t="s">
        <v>125</v>
      </c>
      <c r="E217" s="133">
        <v>40</v>
      </c>
      <c r="F217" s="134">
        <v>15</v>
      </c>
      <c r="G217" s="131" t="s">
        <v>532</v>
      </c>
      <c r="H217" s="133"/>
      <c r="I217" s="135"/>
      <c r="J217" s="135"/>
      <c r="K217" s="135"/>
      <c r="L217" s="135"/>
      <c r="M217" s="135"/>
      <c r="N217" s="135"/>
      <c r="O217" s="135"/>
      <c r="P217" s="135"/>
      <c r="Q217" s="135"/>
      <c r="R217" s="135"/>
      <c r="S217" s="135"/>
      <c r="T217" s="135"/>
      <c r="U217" s="135"/>
      <c r="V217" s="135"/>
      <c r="W217" s="135"/>
    </row>
    <row r="218" s="10" customFormat="1" ht="16" customHeight="1" spans="1:23">
      <c r="A218" s="19">
        <f t="shared" si="3"/>
        <v>216</v>
      </c>
      <c r="B218" s="131" t="s">
        <v>544</v>
      </c>
      <c r="C218" s="136" t="s">
        <v>543</v>
      </c>
      <c r="D218" s="131" t="s">
        <v>125</v>
      </c>
      <c r="E218" s="133">
        <v>30</v>
      </c>
      <c r="F218" s="139">
        <v>18</v>
      </c>
      <c r="G218" s="131" t="s">
        <v>532</v>
      </c>
      <c r="H218" s="133"/>
      <c r="I218" s="135"/>
      <c r="J218" s="135"/>
      <c r="K218" s="135"/>
      <c r="L218" s="135"/>
      <c r="M218" s="135"/>
      <c r="N218" s="135"/>
      <c r="O218" s="135"/>
      <c r="P218" s="135"/>
      <c r="Q218" s="135"/>
      <c r="R218" s="135"/>
      <c r="S218" s="135"/>
      <c r="T218" s="135"/>
      <c r="U218" s="135"/>
      <c r="V218" s="135"/>
      <c r="W218" s="135"/>
    </row>
    <row r="219" s="10" customFormat="1" ht="16" customHeight="1" spans="1:23">
      <c r="A219" s="19">
        <f t="shared" si="3"/>
        <v>217</v>
      </c>
      <c r="B219" s="131" t="s">
        <v>545</v>
      </c>
      <c r="C219" s="132" t="s">
        <v>546</v>
      </c>
      <c r="D219" s="131" t="s">
        <v>125</v>
      </c>
      <c r="E219" s="133">
        <v>20</v>
      </c>
      <c r="F219" s="140">
        <v>18</v>
      </c>
      <c r="G219" s="131" t="s">
        <v>448</v>
      </c>
      <c r="H219" s="133"/>
      <c r="I219" s="135"/>
      <c r="J219" s="135"/>
      <c r="K219" s="135"/>
      <c r="L219" s="135"/>
      <c r="M219" s="135"/>
      <c r="N219" s="135"/>
      <c r="O219" s="135"/>
      <c r="P219" s="135"/>
      <c r="Q219" s="135"/>
      <c r="R219" s="135"/>
      <c r="S219" s="135"/>
      <c r="T219" s="135"/>
      <c r="U219" s="135"/>
      <c r="V219" s="135"/>
      <c r="W219" s="135"/>
    </row>
    <row r="220" s="10" customFormat="1" ht="16" customHeight="1" spans="1:23">
      <c r="A220" s="19">
        <f t="shared" si="3"/>
        <v>218</v>
      </c>
      <c r="B220" s="131" t="s">
        <v>547</v>
      </c>
      <c r="C220" s="132" t="s">
        <v>548</v>
      </c>
      <c r="D220" s="131" t="s">
        <v>58</v>
      </c>
      <c r="E220" s="133">
        <v>2</v>
      </c>
      <c r="F220" s="140">
        <v>15</v>
      </c>
      <c r="G220" s="131" t="s">
        <v>549</v>
      </c>
      <c r="H220" s="133"/>
      <c r="I220" s="135"/>
      <c r="J220" s="135"/>
      <c r="K220" s="135"/>
      <c r="L220" s="135"/>
      <c r="M220" s="135"/>
      <c r="N220" s="135"/>
      <c r="O220" s="135"/>
      <c r="P220" s="135"/>
      <c r="Q220" s="135"/>
      <c r="R220" s="135"/>
      <c r="S220" s="135"/>
      <c r="T220" s="135"/>
      <c r="U220" s="135"/>
      <c r="V220" s="135"/>
      <c r="W220" s="135"/>
    </row>
    <row r="221" s="10" customFormat="1" ht="16" customHeight="1" spans="1:23">
      <c r="A221" s="19">
        <f t="shared" si="3"/>
        <v>219</v>
      </c>
      <c r="B221" s="131" t="s">
        <v>550</v>
      </c>
      <c r="C221" s="136" t="s">
        <v>551</v>
      </c>
      <c r="D221" s="131" t="s">
        <v>125</v>
      </c>
      <c r="E221" s="133">
        <v>100</v>
      </c>
      <c r="F221" s="140">
        <v>0.7</v>
      </c>
      <c r="G221" s="131" t="s">
        <v>552</v>
      </c>
      <c r="H221" s="133"/>
      <c r="I221" s="135"/>
      <c r="J221" s="135"/>
      <c r="K221" s="135"/>
      <c r="L221" s="135"/>
      <c r="M221" s="135"/>
      <c r="N221" s="135"/>
      <c r="O221" s="135"/>
      <c r="P221" s="135"/>
      <c r="Q221" s="135"/>
      <c r="R221" s="135"/>
      <c r="S221" s="135"/>
      <c r="T221" s="135"/>
      <c r="U221" s="135"/>
      <c r="V221" s="135"/>
      <c r="W221" s="135"/>
    </row>
  </sheetData>
  <mergeCells count="1">
    <mergeCell ref="A1:H1"/>
  </mergeCells>
  <printOptions horizontalCentered="1"/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WPS_1651627428</cp:lastModifiedBy>
  <dcterms:created xsi:type="dcterms:W3CDTF">2025-12-25T02:25:00Z</dcterms:created>
  <dcterms:modified xsi:type="dcterms:W3CDTF">2026-07-02T00:25:48Z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BA82B223406846FABA1D45E11C3C5F07_13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